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15" activeTab="1"/>
  </bookViews>
  <sheets>
    <sheet name="денна" sheetId="1" r:id="rId1"/>
    <sheet name="заочна" sheetId="2" r:id="rId2"/>
    <sheet name="вечірня" sheetId="3" r:id="rId3"/>
  </sheets>
  <externalReferences>
    <externalReference r:id="rId6"/>
    <externalReference r:id="rId7"/>
  </externalReferences>
  <definedNames>
    <definedName name="_xlnm.Print_Titles" localSheetId="0">'денна'!$4:$5</definedName>
    <definedName name="_xlnm.Print_Titles" localSheetId="1">'заочна'!$2:$3</definedName>
    <definedName name="_xlnm.Print_Area" localSheetId="2">'вечірня'!$A$1:$M$33</definedName>
    <definedName name="_xlnm.Print_Area" localSheetId="0">'денна'!$A$1:$Q$74</definedName>
  </definedNames>
  <calcPr fullCalcOnLoad="1"/>
</workbook>
</file>

<file path=xl/sharedStrings.xml><?xml version="1.0" encoding="utf-8"?>
<sst xmlns="http://schemas.openxmlformats.org/spreadsheetml/2006/main" count="386" uniqueCount="262">
  <si>
    <t>КОНТИНГЕНТ</t>
  </si>
  <si>
    <t>студентів денного факультета  НТУ "Дніпровська політехніка"</t>
  </si>
  <si>
    <t>за жовтень 2020 р.</t>
  </si>
  <si>
    <t>Всього</t>
  </si>
  <si>
    <t>ПЕРЕЛІК 2015</t>
  </si>
  <si>
    <t>Шифр</t>
  </si>
  <si>
    <t>Ліцензійний обсяг</t>
  </si>
  <si>
    <t>1 курс БАКАЛАВРИ</t>
  </si>
  <si>
    <t>2 курс БАКАЛАВРИ</t>
  </si>
  <si>
    <t>3 курс БАКАЛАВРИ</t>
  </si>
  <si>
    <t>4 курс БАКАЛАВРИ</t>
  </si>
  <si>
    <t>ВСЬОГО БАКАЛАВР</t>
  </si>
  <si>
    <t>1 курс  МАГІСТРИ</t>
  </si>
  <si>
    <t>1 курс  МАГІСТРИ (науковці) 1,9 р.</t>
  </si>
  <si>
    <t>2 курс  МАГІСТРИ</t>
  </si>
  <si>
    <t>2 курс  МАГІСТРИ (науковці) 1,9 р.</t>
  </si>
  <si>
    <t>ВСЬОГО МАГІСТР</t>
  </si>
  <si>
    <t>РАЗОМ</t>
  </si>
  <si>
    <t>Навчально-науковий інститут гуманітарних і соціальних наук</t>
  </si>
  <si>
    <t>Право</t>
  </si>
  <si>
    <t>081</t>
  </si>
  <si>
    <t>Освітні, педагогічні науки</t>
  </si>
  <si>
    <t>011</t>
  </si>
  <si>
    <t>Історія та археологія</t>
  </si>
  <si>
    <t>032</t>
  </si>
  <si>
    <t>Культурологія</t>
  </si>
  <si>
    <t>034</t>
  </si>
  <si>
    <t>Філософія</t>
  </si>
  <si>
    <t>033</t>
  </si>
  <si>
    <t>Філологія</t>
  </si>
  <si>
    <t>035</t>
  </si>
  <si>
    <t>Політологія</t>
  </si>
  <si>
    <t>052</t>
  </si>
  <si>
    <t>Всього по факультету</t>
  </si>
  <si>
    <t>Навчально-науковий інститут природокористування</t>
  </si>
  <si>
    <t>Гірництво</t>
  </si>
  <si>
    <t xml:space="preserve">184 </t>
  </si>
  <si>
    <t>Екологія</t>
  </si>
  <si>
    <t xml:space="preserve">101 </t>
  </si>
  <si>
    <t>Професійна освіта</t>
  </si>
  <si>
    <t>015</t>
  </si>
  <si>
    <t>Біологія</t>
  </si>
  <si>
    <t>091</t>
  </si>
  <si>
    <t>Цивільна безпека</t>
  </si>
  <si>
    <t>263</t>
  </si>
  <si>
    <t>Технологія захисту навколишнього середовища</t>
  </si>
  <si>
    <t>183</t>
  </si>
  <si>
    <t>Будівництва</t>
  </si>
  <si>
    <t>Геодезія та землеустрій</t>
  </si>
  <si>
    <t xml:space="preserve">193 </t>
  </si>
  <si>
    <t>Будівництво та цивільна інженерія</t>
  </si>
  <si>
    <t>192</t>
  </si>
  <si>
    <t>Механіко-машинобудівний</t>
  </si>
  <si>
    <t>Прикладна механіка</t>
  </si>
  <si>
    <t xml:space="preserve">131 </t>
  </si>
  <si>
    <t>Галузеве машинобудування</t>
  </si>
  <si>
    <t xml:space="preserve">133 </t>
  </si>
  <si>
    <t>Автомобільний транспорт</t>
  </si>
  <si>
    <t xml:space="preserve">274 </t>
  </si>
  <si>
    <t>Транспортні технології (на автомобільному транспорті)</t>
  </si>
  <si>
    <t xml:space="preserve">275.03 </t>
  </si>
  <si>
    <t>Матеріалознавство</t>
  </si>
  <si>
    <t>132</t>
  </si>
  <si>
    <t>ІНСТИТУТ ЕЛЕКТРОЕНЕРГЕТИКИ</t>
  </si>
  <si>
    <t>Електротехнічний факультет</t>
  </si>
  <si>
    <t>Філологія (германські мови та літератури (переклад включно))</t>
  </si>
  <si>
    <t xml:space="preserve">035.04 </t>
  </si>
  <si>
    <t>Електроенергетика, електротехніка та електромеханіка</t>
  </si>
  <si>
    <t xml:space="preserve">141 </t>
  </si>
  <si>
    <t>Метрологія та інформаційно-вимірювальна техніка</t>
  </si>
  <si>
    <t xml:space="preserve">152 </t>
  </si>
  <si>
    <t>Автоматизація та комп’ютерно-інтегровані технології</t>
  </si>
  <si>
    <t xml:space="preserve">151 </t>
  </si>
  <si>
    <t>Інформаційних технологій</t>
  </si>
  <si>
    <t>Системний аналіз</t>
  </si>
  <si>
    <t xml:space="preserve">124 </t>
  </si>
  <si>
    <t>Комп’ютерні науки</t>
  </si>
  <si>
    <t xml:space="preserve">122 </t>
  </si>
  <si>
    <t>Інженерія програмного забезпечення</t>
  </si>
  <si>
    <t xml:space="preserve">121 </t>
  </si>
  <si>
    <t>Комп’ютерна інженерія</t>
  </si>
  <si>
    <t xml:space="preserve">123 </t>
  </si>
  <si>
    <t>Телекомунікації та радіотехніка</t>
  </si>
  <si>
    <t xml:space="preserve">172 </t>
  </si>
  <si>
    <t>Кібербезпека</t>
  </si>
  <si>
    <t xml:space="preserve">125 </t>
  </si>
  <si>
    <t>Інформаційні системи та технології</t>
  </si>
  <si>
    <t>Природничих наук та технологій</t>
  </si>
  <si>
    <t>Науки про Землю</t>
  </si>
  <si>
    <t xml:space="preserve">103 </t>
  </si>
  <si>
    <t>Хімічні технології та інженерія</t>
  </si>
  <si>
    <t>161</t>
  </si>
  <si>
    <t>184</t>
  </si>
  <si>
    <t>Нафтогазова інженерія та технології</t>
  </si>
  <si>
    <t>185</t>
  </si>
  <si>
    <t>ІНСТИТУТ ЕКОНОМІКИ</t>
  </si>
  <si>
    <t>Фінансово-економічний</t>
  </si>
  <si>
    <t>Маркетинг</t>
  </si>
  <si>
    <t>075</t>
  </si>
  <si>
    <t>Економіка</t>
  </si>
  <si>
    <t xml:space="preserve">051 </t>
  </si>
  <si>
    <t>Облік і оподаткування</t>
  </si>
  <si>
    <t>071</t>
  </si>
  <si>
    <t>Фінанси, банківська справа та страхування</t>
  </si>
  <si>
    <t>072</t>
  </si>
  <si>
    <t>Туризм</t>
  </si>
  <si>
    <t>242</t>
  </si>
  <si>
    <t>Міжнародні відносини, суспільні комунікації та регіональні студії</t>
  </si>
  <si>
    <t>291</t>
  </si>
  <si>
    <t>Менеджменту</t>
  </si>
  <si>
    <t>Менеджмент</t>
  </si>
  <si>
    <t>073</t>
  </si>
  <si>
    <t>Підприємництво, торгівля та біржова діяльність</t>
  </si>
  <si>
    <t>076</t>
  </si>
  <si>
    <t>Публічне управління та адміністрування</t>
  </si>
  <si>
    <t>281</t>
  </si>
  <si>
    <t>Міжнародні економічні відносини</t>
  </si>
  <si>
    <t>292</t>
  </si>
  <si>
    <t xml:space="preserve">КОНТИНГЕНТ    ІЗО    НА   1    листопада    2020  р.   (разом) </t>
  </si>
  <si>
    <t>Спеціальність</t>
  </si>
  <si>
    <t>державний обсяг</t>
  </si>
  <si>
    <t>1 курс 2020</t>
  </si>
  <si>
    <t xml:space="preserve">2 курс 2019 </t>
  </si>
  <si>
    <t>3 курс 2018</t>
  </si>
  <si>
    <t>4 курс 2017</t>
  </si>
  <si>
    <t>ВСЬОГО                              1-4  КУРСИ</t>
  </si>
  <si>
    <t>МАГІСТРИ</t>
  </si>
  <si>
    <t>Всього  магістрів</t>
  </si>
  <si>
    <t xml:space="preserve">1М     2020 </t>
  </si>
  <si>
    <t>2М     2019</t>
  </si>
  <si>
    <t>ННІГСН  /  Юридичний факультет</t>
  </si>
  <si>
    <t>Філологія / Українська  Мова</t>
  </si>
  <si>
    <t>ПР            081</t>
  </si>
  <si>
    <t>(в т.ч. скороченики)</t>
  </si>
  <si>
    <t>Педагогіка вищої школи    /   Науки про освіту</t>
  </si>
  <si>
    <t xml:space="preserve">ПВШ       011 </t>
  </si>
  <si>
    <t>Менеджмент освіти /  Науки про освіту</t>
  </si>
  <si>
    <t>МН 011</t>
  </si>
  <si>
    <t>разом</t>
  </si>
  <si>
    <t>Інститут електроенергетики / Електротехнічний факультет</t>
  </si>
  <si>
    <t>Філологія / Германські мови</t>
  </si>
  <si>
    <t xml:space="preserve">Електроенергетіка, електротехніка та електромеханіка </t>
  </si>
  <si>
    <t>Автоматизація та комп'ютерно-інтегровані технології</t>
  </si>
  <si>
    <t>Фінансово-економічний факультет</t>
  </si>
  <si>
    <t xml:space="preserve">                 ЕП     051</t>
  </si>
  <si>
    <t>051</t>
  </si>
  <si>
    <t xml:space="preserve">             ОА         071</t>
  </si>
  <si>
    <t xml:space="preserve">Фінанси,банківська справа та страхування </t>
  </si>
  <si>
    <t xml:space="preserve">               ФК      072</t>
  </si>
  <si>
    <t>МК             075</t>
  </si>
  <si>
    <t>Факультет менеджменту</t>
  </si>
  <si>
    <t xml:space="preserve">Менеджмент </t>
  </si>
  <si>
    <t>1</t>
  </si>
  <si>
    <t>Публічне управлінная та адміністрування</t>
  </si>
  <si>
    <t>Факультет інформаційних технологій</t>
  </si>
  <si>
    <t xml:space="preserve">Інженерія програмного забезпечення </t>
  </si>
  <si>
    <t xml:space="preserve">                 ПІ      121</t>
  </si>
  <si>
    <t>ПЗ      121</t>
  </si>
  <si>
    <t>Комп'ютерні науки</t>
  </si>
  <si>
    <t>КН               122</t>
  </si>
  <si>
    <t>КС                   122</t>
  </si>
  <si>
    <t xml:space="preserve">Комп'ютерна інженерія </t>
  </si>
  <si>
    <t>КІ         123</t>
  </si>
  <si>
    <t>СМ           123</t>
  </si>
  <si>
    <t xml:space="preserve">СА           124 </t>
  </si>
  <si>
    <t>СА              124</t>
  </si>
  <si>
    <t xml:space="preserve"> Кібербезпека  </t>
  </si>
  <si>
    <t>ТЗ           125</t>
  </si>
  <si>
    <t>ЗІ                 125</t>
  </si>
  <si>
    <t>Механіко-машинобудівний факультет</t>
  </si>
  <si>
    <t xml:space="preserve">Прикладна механіка </t>
  </si>
  <si>
    <t xml:space="preserve"> ІМ           131</t>
  </si>
  <si>
    <t>ТМ               131</t>
  </si>
  <si>
    <t>Переробка корисних копалин / Гірництво</t>
  </si>
  <si>
    <t xml:space="preserve">             ПК        184</t>
  </si>
  <si>
    <t>Гірництво  (ГРм, енергомеханічні комплекси), в т.ч. скороченики</t>
  </si>
  <si>
    <t>АТ        274</t>
  </si>
  <si>
    <t>АМГ          274</t>
  </si>
  <si>
    <t>Транспортні технології</t>
  </si>
  <si>
    <t>ТТ                 275</t>
  </si>
  <si>
    <t>АП            275</t>
  </si>
  <si>
    <t>Інститут природокористування (ННІП) / Гірничий факультет</t>
  </si>
  <si>
    <t xml:space="preserve">                 ЕО          101</t>
  </si>
  <si>
    <t>ГЕ         101</t>
  </si>
  <si>
    <t>Технології захисту навколишнього середовища</t>
  </si>
  <si>
    <t>Гірництво(ГРпідзем., ГРвідкрит., ГРохорона, ГРтрансп сист,  Інжин.гірн.,  Логістика)</t>
  </si>
  <si>
    <t>Факультет будівництва</t>
  </si>
  <si>
    <t>БД            192</t>
  </si>
  <si>
    <t>ПБ       192</t>
  </si>
  <si>
    <t xml:space="preserve">Геодезія та землеустрій </t>
  </si>
  <si>
    <t>ГК                  193</t>
  </si>
  <si>
    <t>ГК              193</t>
  </si>
  <si>
    <t>Гірництво (Буд.технології та геомех,  ГРг макш, Шахтн. Та підз.)</t>
  </si>
  <si>
    <t>Геологорозвідувальний факультет</t>
  </si>
  <si>
    <t xml:space="preserve"> ГЛ   103</t>
  </si>
  <si>
    <t xml:space="preserve">Гірництво (буріння) </t>
  </si>
  <si>
    <t xml:space="preserve">Нафтогазова інженерія та технології </t>
  </si>
  <si>
    <t>скороченики</t>
  </si>
  <si>
    <t>Разом по університету бакалаврів</t>
  </si>
  <si>
    <t xml:space="preserve">Менеджмент                              (іноз. Бак.)                                                </t>
  </si>
  <si>
    <t>Науки про Землю                      (іноз. Бак.)</t>
  </si>
  <si>
    <t>Гірництво                                  (іноз. Маг.)</t>
  </si>
  <si>
    <t>Разом   іноземців</t>
  </si>
  <si>
    <t xml:space="preserve">К О Н Т И Н Г Е Н Т </t>
  </si>
  <si>
    <t>студентів  МІБО  НТУ   "Дніпровська політехніка"  станом  на  01.11.2020</t>
  </si>
  <si>
    <t xml:space="preserve">Спеціальність </t>
  </si>
  <si>
    <t>код</t>
  </si>
  <si>
    <t>Бакалаври</t>
  </si>
  <si>
    <t>нет     приема</t>
  </si>
  <si>
    <t>2м ,магістри 2019</t>
  </si>
  <si>
    <t>Всього   магістрів</t>
  </si>
  <si>
    <t>Всього студентів МІБО</t>
  </si>
  <si>
    <t>В т.ч. в академ. відпустці</t>
  </si>
  <si>
    <t>нет    приема</t>
  </si>
  <si>
    <t>2 курс          2019</t>
  </si>
  <si>
    <t>3 курс                  2087</t>
  </si>
  <si>
    <t>4 курс                          2017</t>
  </si>
  <si>
    <t>Всього бакалаврів</t>
  </si>
  <si>
    <t>ПВШ</t>
  </si>
  <si>
    <t>Філологія, германські мови</t>
  </si>
  <si>
    <t>ФЛ</t>
  </si>
  <si>
    <t>Економіка підприємства</t>
  </si>
  <si>
    <t>ЕП       ЕГ</t>
  </si>
  <si>
    <t>Економіка підприємства (скороченики)</t>
  </si>
  <si>
    <t>Фінанси і кредит</t>
  </si>
  <si>
    <t>ФК</t>
  </si>
  <si>
    <t>МО           МН</t>
  </si>
  <si>
    <t>МЗв      МН</t>
  </si>
  <si>
    <t>Менеджмент /скороченики/</t>
  </si>
  <si>
    <t>МН</t>
  </si>
  <si>
    <t>Підприємництво</t>
  </si>
  <si>
    <t>ПР</t>
  </si>
  <si>
    <t>Екологія та охорона навколишнього середовища</t>
  </si>
  <si>
    <t xml:space="preserve">  ГЕ</t>
  </si>
  <si>
    <t>101</t>
  </si>
  <si>
    <t>Програмна інженерія/Програмне забезпечення систем</t>
  </si>
  <si>
    <t>ПІ    ПЗ</t>
  </si>
  <si>
    <t>121</t>
  </si>
  <si>
    <t>Комп’ютерні науки/Інформаційні управляючі системи та технології</t>
  </si>
  <si>
    <t>КН</t>
  </si>
  <si>
    <t>122</t>
  </si>
  <si>
    <t>Комп’ютерні науки (скороченики)</t>
  </si>
  <si>
    <t>125</t>
  </si>
  <si>
    <t>Електротехнічні системи електроспоживання</t>
  </si>
  <si>
    <t xml:space="preserve">ЕП       </t>
  </si>
  <si>
    <t>141</t>
  </si>
  <si>
    <t>ГІ</t>
  </si>
  <si>
    <t>ГК</t>
  </si>
  <si>
    <t>193</t>
  </si>
  <si>
    <t>Геодезія та землеустрій (скороченики)</t>
  </si>
  <si>
    <t>Автомобілі та автомобільне господарство</t>
  </si>
  <si>
    <t>АМГ</t>
  </si>
  <si>
    <t>274</t>
  </si>
  <si>
    <t>Автомобільний транспорт (скороченики)</t>
  </si>
  <si>
    <t>Разом  по  курсах  МІБО</t>
  </si>
  <si>
    <t xml:space="preserve">Контингент  МІБО  на  01.11.20      </t>
  </si>
  <si>
    <r>
      <t xml:space="preserve">Педагогіка вищої школи     </t>
    </r>
    <r>
      <rPr>
        <b/>
        <sz val="24"/>
        <rFont val="Arial"/>
        <family val="2"/>
      </rPr>
      <t xml:space="preserve">/педагогічні , освітні науки </t>
    </r>
  </si>
  <si>
    <r>
      <t xml:space="preserve">Менеджмент організацій і адміністрування </t>
    </r>
    <r>
      <rPr>
        <b/>
        <sz val="26"/>
        <rFont val="Arial"/>
        <family val="2"/>
      </rPr>
      <t>/Менеджмент</t>
    </r>
  </si>
  <si>
    <r>
      <t>Менеджмент зовнішньоекономічної діяльності /</t>
    </r>
    <r>
      <rPr>
        <b/>
        <sz val="26"/>
        <rFont val="Arial"/>
        <family val="2"/>
      </rPr>
      <t xml:space="preserve">Менеджмент </t>
    </r>
  </si>
  <si>
    <r>
      <t xml:space="preserve">Гірництво </t>
    </r>
    <r>
      <rPr>
        <b/>
        <sz val="20"/>
        <rFont val="Arial"/>
        <family val="2"/>
      </rPr>
      <t>/  Розробка родовищ та видобування корисних копалин</t>
    </r>
  </si>
  <si>
    <r>
      <t xml:space="preserve">Гірництво </t>
    </r>
    <r>
      <rPr>
        <i/>
        <sz val="20"/>
        <rFont val="Arial"/>
        <family val="2"/>
      </rPr>
      <t>/  Розробка родовищ та видобування корисних копалин (скороченики)</t>
    </r>
  </si>
  <si>
    <r>
      <t>АТ</t>
    </r>
    <r>
      <rPr>
        <b/>
        <i/>
        <sz val="18"/>
        <rFont val="Times New Roman"/>
        <family val="1"/>
      </rPr>
      <t>ск</t>
    </r>
  </si>
</sst>
</file>

<file path=xl/styles.xml><?xml version="1.0" encoding="utf-8"?>
<styleSheet xmlns="http://schemas.openxmlformats.org/spreadsheetml/2006/main">
  <numFmts count="6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[$-422]d\ mmmm\ yyyy&quot; р.&quot;"/>
    <numFmt numFmtId="209" formatCode="[$-FC19]d\ mmmm\ yyyy\ &quot;г.&quot;"/>
    <numFmt numFmtId="210" formatCode="0.0"/>
    <numFmt numFmtId="211" formatCode="&quot;€&quot;#,##0;\-&quot;€&quot;#,##0"/>
    <numFmt numFmtId="212" formatCode="&quot;€&quot;#,##0;[Red]\-&quot;€&quot;#,##0"/>
    <numFmt numFmtId="213" formatCode="&quot;€&quot;#,##0.00;\-&quot;€&quot;#,##0.00"/>
    <numFmt numFmtId="214" formatCode="&quot;€&quot;#,##0.00;[Red]\-&quot;€&quot;#,##0.00"/>
    <numFmt numFmtId="215" formatCode="_-&quot;€&quot;* #,##0_-;\-&quot;€&quot;* #,##0_-;_-&quot;€&quot;* &quot;-&quot;_-;_-@_-"/>
    <numFmt numFmtId="216" formatCode="_-&quot;€&quot;* #,##0.00_-;\-&quot;€&quot;* #,##0.00_-;_-&quot;€&quot;* &quot;-&quot;??_-;_-@_-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15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u val="single"/>
      <sz val="16"/>
      <name val="Arial"/>
      <family val="2"/>
    </font>
    <font>
      <b/>
      <sz val="15"/>
      <name val="Arial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b/>
      <u val="single"/>
      <sz val="18"/>
      <name val="Arial"/>
      <family val="2"/>
    </font>
    <font>
      <b/>
      <u val="single"/>
      <sz val="20"/>
      <name val="Arial"/>
      <family val="2"/>
    </font>
    <font>
      <b/>
      <u val="single"/>
      <sz val="14"/>
      <name val="Arial"/>
      <family val="2"/>
    </font>
    <font>
      <b/>
      <sz val="36"/>
      <name val="Times New Roman"/>
      <family val="1"/>
    </font>
    <font>
      <b/>
      <sz val="26"/>
      <name val="Times New Roman"/>
      <family val="1"/>
    </font>
    <font>
      <b/>
      <u val="single"/>
      <sz val="18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4"/>
      <name val="Times New Roman"/>
      <family val="1"/>
    </font>
    <font>
      <b/>
      <sz val="24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b/>
      <u val="single"/>
      <sz val="36"/>
      <name val="Times New Roman"/>
      <family val="1"/>
    </font>
    <font>
      <b/>
      <sz val="14"/>
      <name val="Times New Roman"/>
      <family val="1"/>
    </font>
    <font>
      <i/>
      <sz val="2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26"/>
      <name val="Arial"/>
      <family val="2"/>
    </font>
    <font>
      <b/>
      <i/>
      <sz val="18"/>
      <name val="Times New Roman"/>
      <family val="1"/>
    </font>
    <font>
      <b/>
      <sz val="28"/>
      <name val="Times New Roman"/>
      <family val="1"/>
    </font>
    <font>
      <b/>
      <sz val="18"/>
      <name val="Arial"/>
      <family val="2"/>
    </font>
    <font>
      <b/>
      <u val="single"/>
      <sz val="48"/>
      <name val="Times New Roman"/>
      <family val="1"/>
    </font>
    <font>
      <b/>
      <i/>
      <u val="single"/>
      <sz val="28"/>
      <name val="Times New Roman"/>
      <family val="1"/>
    </font>
    <font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74" fillId="3" borderId="0" applyNumberFormat="0" applyBorder="0" applyAlignment="0" applyProtection="0"/>
    <xf numFmtId="0" fontId="1" fillId="4" borderId="0" applyNumberFormat="0" applyBorder="0" applyAlignment="0" applyProtection="0"/>
    <xf numFmtId="0" fontId="74" fillId="5" borderId="0" applyNumberFormat="0" applyBorder="0" applyAlignment="0" applyProtection="0"/>
    <xf numFmtId="0" fontId="1" fillId="6" borderId="0" applyNumberFormat="0" applyBorder="0" applyAlignment="0" applyProtection="0"/>
    <xf numFmtId="0" fontId="74" fillId="7" borderId="0" applyNumberFormat="0" applyBorder="0" applyAlignment="0" applyProtection="0"/>
    <xf numFmtId="0" fontId="1" fillId="8" borderId="0" applyNumberFormat="0" applyBorder="0" applyAlignment="0" applyProtection="0"/>
    <xf numFmtId="0" fontId="74" fillId="9" borderId="0" applyNumberFormat="0" applyBorder="0" applyAlignment="0" applyProtection="0"/>
    <xf numFmtId="0" fontId="1" fillId="10" borderId="0" applyNumberFormat="0" applyBorder="0" applyAlignment="0" applyProtection="0"/>
    <xf numFmtId="0" fontId="74" fillId="11" borderId="0" applyNumberFormat="0" applyBorder="0" applyAlignment="0" applyProtection="0"/>
    <xf numFmtId="0" fontId="1" fillId="12" borderId="0" applyNumberFormat="0" applyBorder="0" applyAlignment="0" applyProtection="0"/>
    <xf numFmtId="0" fontId="74" fillId="13" borderId="0" applyNumberFormat="0" applyBorder="0" applyAlignment="0" applyProtection="0"/>
    <xf numFmtId="0" fontId="1" fillId="14" borderId="0" applyNumberFormat="0" applyBorder="0" applyAlignment="0" applyProtection="0"/>
    <xf numFmtId="0" fontId="74" fillId="15" borderId="0" applyNumberFormat="0" applyBorder="0" applyAlignment="0" applyProtection="0"/>
    <xf numFmtId="0" fontId="1" fillId="16" borderId="0" applyNumberFormat="0" applyBorder="0" applyAlignment="0" applyProtection="0"/>
    <xf numFmtId="0" fontId="74" fillId="17" borderId="0" applyNumberFormat="0" applyBorder="0" applyAlignment="0" applyProtection="0"/>
    <xf numFmtId="0" fontId="1" fillId="18" borderId="0" applyNumberFormat="0" applyBorder="0" applyAlignment="0" applyProtection="0"/>
    <xf numFmtId="0" fontId="74" fillId="19" borderId="0" applyNumberFormat="0" applyBorder="0" applyAlignment="0" applyProtection="0"/>
    <xf numFmtId="0" fontId="1" fillId="8" borderId="0" applyNumberFormat="0" applyBorder="0" applyAlignment="0" applyProtection="0"/>
    <xf numFmtId="0" fontId="74" fillId="20" borderId="0" applyNumberFormat="0" applyBorder="0" applyAlignment="0" applyProtection="0"/>
    <xf numFmtId="0" fontId="1" fillId="14" borderId="0" applyNumberFormat="0" applyBorder="0" applyAlignment="0" applyProtection="0"/>
    <xf numFmtId="0" fontId="74" fillId="21" borderId="0" applyNumberFormat="0" applyBorder="0" applyAlignment="0" applyProtection="0"/>
    <xf numFmtId="0" fontId="1" fillId="22" borderId="0" applyNumberFormat="0" applyBorder="0" applyAlignment="0" applyProtection="0"/>
    <xf numFmtId="0" fontId="74" fillId="23" borderId="0" applyNumberFormat="0" applyBorder="0" applyAlignment="0" applyProtection="0"/>
    <xf numFmtId="0" fontId="2" fillId="24" borderId="0" applyNumberFormat="0" applyBorder="0" applyAlignment="0" applyProtection="0"/>
    <xf numFmtId="0" fontId="74" fillId="25" borderId="0" applyNumberFormat="0" applyBorder="0" applyAlignment="0" applyProtection="0"/>
    <xf numFmtId="0" fontId="2" fillId="16" borderId="0" applyNumberFormat="0" applyBorder="0" applyAlignment="0" applyProtection="0"/>
    <xf numFmtId="0" fontId="74" fillId="26" borderId="0" applyNumberFormat="0" applyBorder="0" applyAlignment="0" applyProtection="0"/>
    <xf numFmtId="0" fontId="2" fillId="18" borderId="0" applyNumberFormat="0" applyBorder="0" applyAlignment="0" applyProtection="0"/>
    <xf numFmtId="0" fontId="74" fillId="27" borderId="0" applyNumberFormat="0" applyBorder="0" applyAlignment="0" applyProtection="0"/>
    <xf numFmtId="0" fontId="2" fillId="28" borderId="0" applyNumberFormat="0" applyBorder="0" applyAlignment="0" applyProtection="0"/>
    <xf numFmtId="0" fontId="74" fillId="29" borderId="0" applyNumberFormat="0" applyBorder="0" applyAlignment="0" applyProtection="0"/>
    <xf numFmtId="0" fontId="2" fillId="30" borderId="0" applyNumberFormat="0" applyBorder="0" applyAlignment="0" applyProtection="0"/>
    <xf numFmtId="0" fontId="74" fillId="31" borderId="0" applyNumberFormat="0" applyBorder="0" applyAlignment="0" applyProtection="0"/>
    <xf numFmtId="0" fontId="2" fillId="32" borderId="0" applyNumberFormat="0" applyBorder="0" applyAlignment="0" applyProtection="0"/>
    <xf numFmtId="0" fontId="7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6" fontId="2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15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42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textRotation="90" wrapText="1"/>
    </xf>
    <xf numFmtId="0" fontId="29" fillId="42" borderId="11" xfId="0" applyFont="1" applyFill="1" applyBorder="1" applyAlignment="1">
      <alignment horizontal="center" vertical="center" textRotation="90" wrapText="1"/>
    </xf>
    <xf numFmtId="0" fontId="27" fillId="0" borderId="11" xfId="0" applyFont="1" applyFill="1" applyBorder="1" applyAlignment="1">
      <alignment horizontal="center" vertical="center" textRotation="90" shrinkToFit="1"/>
    </xf>
    <xf numFmtId="0" fontId="29" fillId="0" borderId="11" xfId="0" applyFont="1" applyFill="1" applyBorder="1" applyAlignment="1">
      <alignment horizontal="center" vertical="center" textRotation="90" shrinkToFit="1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2" fillId="0" borderId="12" xfId="0" applyFont="1" applyFill="1" applyBorder="1" applyAlignment="1">
      <alignment horizontal="left" vertical="center"/>
    </xf>
    <xf numFmtId="49" fontId="32" fillId="0" borderId="12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0" fontId="27" fillId="42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vertical="center"/>
    </xf>
    <xf numFmtId="49" fontId="29" fillId="0" borderId="12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vertical="center" wrapText="1"/>
    </xf>
    <xf numFmtId="0" fontId="32" fillId="0" borderId="13" xfId="0" applyFont="1" applyFill="1" applyBorder="1" applyAlignment="1">
      <alignment horizontal="left" vertical="center"/>
    </xf>
    <xf numFmtId="49" fontId="32" fillId="0" borderId="13" xfId="0" applyNumberFormat="1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" fontId="27" fillId="0" borderId="12" xfId="0" applyNumberFormat="1" applyFont="1" applyFill="1" applyBorder="1" applyAlignment="1">
      <alignment horizontal="center" vertical="center"/>
    </xf>
    <xf numFmtId="1" fontId="27" fillId="0" borderId="12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vertical="center"/>
    </xf>
    <xf numFmtId="49" fontId="32" fillId="0" borderId="14" xfId="0" applyNumberFormat="1" applyFont="1" applyFill="1" applyBorder="1" applyAlignment="1">
      <alignment horizontal="center" vertical="center" wrapText="1"/>
    </xf>
    <xf numFmtId="1" fontId="27" fillId="42" borderId="12" xfId="0" applyNumberFormat="1" applyFont="1" applyFill="1" applyBorder="1" applyAlignment="1">
      <alignment horizontal="center" vertical="center"/>
    </xf>
    <xf numFmtId="49" fontId="32" fillId="0" borderId="13" xfId="0" applyNumberFormat="1" applyFont="1" applyFill="1" applyBorder="1" applyAlignment="1" applyProtection="1">
      <alignment horizontal="left" vertical="center" wrapText="1"/>
      <protection/>
    </xf>
    <xf numFmtId="49" fontId="32" fillId="0" borderId="15" xfId="0" applyNumberFormat="1" applyFont="1" applyFill="1" applyBorder="1" applyAlignment="1" applyProtection="1">
      <alignment horizontal="center" vertical="center" wrapText="1"/>
      <protection/>
    </xf>
    <xf numFmtId="1" fontId="27" fillId="0" borderId="12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/>
    </xf>
    <xf numFmtId="1" fontId="27" fillId="0" borderId="0" xfId="0" applyNumberFormat="1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vertical="top" wrapText="1"/>
    </xf>
    <xf numFmtId="0" fontId="32" fillId="0" borderId="12" xfId="0" applyFont="1" applyFill="1" applyBorder="1" applyAlignment="1">
      <alignment horizontal="center" vertical="center" wrapText="1"/>
    </xf>
    <xf numFmtId="0" fontId="27" fillId="42" borderId="12" xfId="0" applyFont="1" applyFill="1" applyBorder="1" applyAlignment="1">
      <alignment horizontal="center" vertical="center" wrapText="1"/>
    </xf>
    <xf numFmtId="49" fontId="32" fillId="0" borderId="12" xfId="0" applyNumberFormat="1" applyFont="1" applyFill="1" applyBorder="1" applyAlignment="1">
      <alignment horizontal="center" vertical="center" wrapText="1"/>
    </xf>
    <xf numFmtId="0" fontId="32" fillId="42" borderId="12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right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top" wrapText="1"/>
    </xf>
    <xf numFmtId="49" fontId="29" fillId="0" borderId="12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left" vertical="center" wrapText="1"/>
    </xf>
    <xf numFmtId="49" fontId="29" fillId="0" borderId="13" xfId="0" applyNumberFormat="1" applyFont="1" applyFill="1" applyBorder="1" applyAlignment="1">
      <alignment horizontal="center" vertical="center"/>
    </xf>
    <xf numFmtId="49" fontId="29" fillId="0" borderId="13" xfId="0" applyNumberFormat="1" applyFont="1" applyFill="1" applyBorder="1" applyAlignment="1" applyProtection="1">
      <alignment horizontal="left" vertical="center" wrapText="1"/>
      <protection/>
    </xf>
    <xf numFmtId="49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textRotation="90" wrapText="1"/>
    </xf>
    <xf numFmtId="1" fontId="27" fillId="42" borderId="12" xfId="0" applyNumberFormat="1" applyFont="1" applyFill="1" applyBorder="1" applyAlignment="1">
      <alignment horizontal="center" vertical="center" wrapText="1"/>
    </xf>
    <xf numFmtId="1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42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40" fillId="0" borderId="0" xfId="74" applyFont="1" applyFill="1">
      <alignment/>
      <protection/>
    </xf>
    <xf numFmtId="0" fontId="32" fillId="0" borderId="12" xfId="74" applyFont="1" applyFill="1" applyBorder="1" applyAlignment="1">
      <alignment horizontal="center" vertical="center" wrapText="1"/>
      <protection/>
    </xf>
    <xf numFmtId="0" fontId="32" fillId="18" borderId="12" xfId="74" applyFont="1" applyFill="1" applyBorder="1" applyAlignment="1">
      <alignment horizontal="center" vertical="center" textRotation="90" wrapText="1"/>
      <protection/>
    </xf>
    <xf numFmtId="49" fontId="32" fillId="0" borderId="12" xfId="74" applyNumberFormat="1" applyFont="1" applyFill="1" applyBorder="1" applyAlignment="1">
      <alignment horizontal="center" vertical="center" textRotation="90" wrapText="1"/>
      <protection/>
    </xf>
    <xf numFmtId="0" fontId="43" fillId="0" borderId="12" xfId="74" applyFont="1" applyFill="1" applyBorder="1" applyAlignment="1">
      <alignment horizontal="center" vertical="center" wrapText="1"/>
      <protection/>
    </xf>
    <xf numFmtId="0" fontId="20" fillId="0" borderId="12" xfId="74" applyFont="1" applyFill="1" applyBorder="1" applyAlignment="1">
      <alignment horizontal="left" vertical="center" wrapText="1"/>
      <protection/>
    </xf>
    <xf numFmtId="0" fontId="21" fillId="0" borderId="12" xfId="74" applyFont="1" applyFill="1" applyBorder="1" applyAlignment="1">
      <alignment horizontal="center" vertical="center"/>
      <protection/>
    </xf>
    <xf numFmtId="49" fontId="32" fillId="0" borderId="12" xfId="74" applyNumberFormat="1" applyFont="1" applyFill="1" applyBorder="1" applyAlignment="1">
      <alignment horizontal="center" vertical="center" wrapText="1"/>
      <protection/>
    </xf>
    <xf numFmtId="0" fontId="30" fillId="12" borderId="12" xfId="74" applyFont="1" applyFill="1" applyBorder="1" applyAlignment="1">
      <alignment horizontal="center" vertical="center" wrapText="1"/>
      <protection/>
    </xf>
    <xf numFmtId="0" fontId="20" fillId="0" borderId="12" xfId="74" applyFont="1" applyFill="1" applyBorder="1" applyAlignment="1">
      <alignment horizontal="center" vertical="center"/>
      <protection/>
    </xf>
    <xf numFmtId="0" fontId="44" fillId="18" borderId="12" xfId="74" applyFont="1" applyFill="1" applyBorder="1" applyAlignment="1">
      <alignment horizontal="center" vertical="center" wrapText="1"/>
      <protection/>
    </xf>
    <xf numFmtId="0" fontId="21" fillId="0" borderId="12" xfId="74" applyFont="1" applyFill="1" applyBorder="1">
      <alignment/>
      <protection/>
    </xf>
    <xf numFmtId="49" fontId="32" fillId="0" borderId="12" xfId="74" applyNumberFormat="1" applyFont="1" applyFill="1" applyBorder="1" applyAlignment="1">
      <alignment horizontal="center" vertical="center"/>
      <protection/>
    </xf>
    <xf numFmtId="0" fontId="20" fillId="0" borderId="12" xfId="74" applyFont="1" applyFill="1" applyBorder="1" applyAlignment="1">
      <alignment horizontal="center" vertical="center" wrapText="1"/>
      <protection/>
    </xf>
    <xf numFmtId="0" fontId="21" fillId="0" borderId="12" xfId="74" applyFont="1" applyFill="1" applyBorder="1" applyAlignment="1">
      <alignment horizontal="center" vertical="center" wrapText="1"/>
      <protection/>
    </xf>
    <xf numFmtId="0" fontId="45" fillId="0" borderId="12" xfId="74" applyFont="1" applyFill="1" applyBorder="1" applyAlignment="1">
      <alignment horizontal="left" vertical="center" wrapText="1"/>
      <protection/>
    </xf>
    <xf numFmtId="0" fontId="45" fillId="0" borderId="12" xfId="74" applyFont="1" applyFill="1" applyBorder="1" applyAlignment="1">
      <alignment horizontal="center" vertical="center"/>
      <protection/>
    </xf>
    <xf numFmtId="0" fontId="46" fillId="18" borderId="12" xfId="74" applyFont="1" applyFill="1" applyBorder="1" applyAlignment="1">
      <alignment horizontal="center" vertical="center" wrapText="1"/>
      <protection/>
    </xf>
    <xf numFmtId="0" fontId="21" fillId="0" borderId="12" xfId="74" applyFont="1" applyFill="1" applyBorder="1" applyAlignment="1">
      <alignment vertical="center" wrapText="1"/>
      <protection/>
    </xf>
    <xf numFmtId="0" fontId="32" fillId="0" borderId="12" xfId="74" applyFont="1" applyFill="1" applyBorder="1" applyAlignment="1">
      <alignment vertical="center" wrapText="1"/>
      <protection/>
    </xf>
    <xf numFmtId="0" fontId="20" fillId="0" borderId="12" xfId="74" applyFont="1" applyFill="1" applyBorder="1" applyAlignment="1">
      <alignment vertical="center" wrapText="1"/>
      <protection/>
    </xf>
    <xf numFmtId="206" fontId="20" fillId="0" borderId="12" xfId="63" applyFont="1" applyFill="1" applyBorder="1" applyAlignment="1">
      <alignment horizontal="left" vertical="center" wrapText="1"/>
    </xf>
    <xf numFmtId="0" fontId="36" fillId="0" borderId="12" xfId="74" applyFont="1" applyFill="1" applyBorder="1">
      <alignment/>
      <protection/>
    </xf>
    <xf numFmtId="0" fontId="21" fillId="0" borderId="13" xfId="74" applyFont="1" applyFill="1" applyBorder="1" applyAlignment="1">
      <alignment horizontal="center" vertical="center" wrapText="1"/>
      <protection/>
    </xf>
    <xf numFmtId="0" fontId="36" fillId="0" borderId="0" xfId="74" applyFont="1" applyFill="1">
      <alignment/>
      <protection/>
    </xf>
    <xf numFmtId="0" fontId="21" fillId="0" borderId="14" xfId="74" applyFont="1" applyFill="1" applyBorder="1" applyAlignment="1">
      <alignment horizontal="center" vertical="center" wrapText="1"/>
      <protection/>
    </xf>
    <xf numFmtId="0" fontId="20" fillId="0" borderId="12" xfId="74" applyFont="1" applyFill="1" applyBorder="1" applyAlignment="1">
      <alignment horizontal="right" vertical="center" wrapText="1"/>
      <protection/>
    </xf>
    <xf numFmtId="0" fontId="36" fillId="0" borderId="12" xfId="74" applyFont="1" applyFill="1" applyBorder="1" applyAlignment="1">
      <alignment horizontal="center" vertical="center" wrapText="1"/>
      <protection/>
    </xf>
    <xf numFmtId="0" fontId="43" fillId="0" borderId="12" xfId="74" applyFont="1" applyFill="1" applyBorder="1" applyAlignment="1">
      <alignment horizontal="center" vertical="center"/>
      <protection/>
    </xf>
    <xf numFmtId="0" fontId="43" fillId="6" borderId="12" xfId="74" applyFont="1" applyFill="1" applyBorder="1" applyAlignment="1">
      <alignment horizontal="center" vertical="center"/>
      <protection/>
    </xf>
    <xf numFmtId="0" fontId="43" fillId="6" borderId="12" xfId="74" applyFont="1" applyFill="1" applyBorder="1" applyAlignment="1">
      <alignment horizontal="center" vertical="center" wrapText="1"/>
      <protection/>
    </xf>
    <xf numFmtId="0" fontId="32" fillId="0" borderId="13" xfId="74" applyFont="1" applyFill="1" applyBorder="1" applyAlignment="1">
      <alignment horizontal="center" vertical="center" wrapText="1"/>
      <protection/>
    </xf>
    <xf numFmtId="0" fontId="20" fillId="0" borderId="13" xfId="74" applyFont="1" applyFill="1" applyBorder="1" applyAlignment="1">
      <alignment horizontal="center" vertical="center" wrapText="1"/>
      <protection/>
    </xf>
    <xf numFmtId="0" fontId="32" fillId="0" borderId="14" xfId="74" applyFont="1" applyFill="1" applyBorder="1" applyAlignment="1">
      <alignment horizontal="center" vertical="center" wrapText="1"/>
      <protection/>
    </xf>
    <xf numFmtId="0" fontId="20" fillId="0" borderId="14" xfId="74" applyFont="1" applyFill="1" applyBorder="1" applyAlignment="1">
      <alignment horizontal="center" vertical="center" wrapText="1"/>
      <protection/>
    </xf>
    <xf numFmtId="0" fontId="45" fillId="0" borderId="12" xfId="74" applyFont="1" applyFill="1" applyBorder="1" applyAlignment="1">
      <alignment vertical="center" wrapText="1"/>
      <protection/>
    </xf>
    <xf numFmtId="0" fontId="44" fillId="18" borderId="12" xfId="74" applyFont="1" applyFill="1" applyBorder="1" applyAlignment="1">
      <alignment horizontal="center" vertical="center"/>
      <protection/>
    </xf>
    <xf numFmtId="49" fontId="30" fillId="12" borderId="12" xfId="74" applyNumberFormat="1" applyFont="1" applyFill="1" applyBorder="1" applyAlignment="1">
      <alignment horizontal="center" vertical="center" wrapText="1"/>
      <protection/>
    </xf>
    <xf numFmtId="0" fontId="34" fillId="0" borderId="12" xfId="74" applyFont="1" applyFill="1" applyBorder="1" applyAlignment="1">
      <alignment horizontal="left" vertical="center" wrapText="1"/>
      <protection/>
    </xf>
    <xf numFmtId="0" fontId="20" fillId="0" borderId="12" xfId="74" applyFont="1" applyFill="1" applyBorder="1" applyAlignment="1">
      <alignment horizontal="justify" vertical="center" wrapText="1"/>
      <protection/>
    </xf>
    <xf numFmtId="0" fontId="45" fillId="0" borderId="12" xfId="74" applyFont="1" applyFill="1" applyBorder="1" applyAlignment="1">
      <alignment horizontal="justify" vertical="center" wrapText="1"/>
      <protection/>
    </xf>
    <xf numFmtId="0" fontId="30" fillId="12" borderId="12" xfId="74" applyFont="1" applyFill="1" applyBorder="1" applyAlignment="1">
      <alignment vertical="center" wrapText="1"/>
      <protection/>
    </xf>
    <xf numFmtId="49" fontId="20" fillId="0" borderId="12" xfId="74" applyNumberFormat="1" applyFont="1" applyFill="1" applyBorder="1" applyAlignment="1" applyProtection="1">
      <alignment horizontal="left" vertical="center" wrapText="1"/>
      <protection/>
    </xf>
    <xf numFmtId="49" fontId="45" fillId="0" borderId="12" xfId="74" applyNumberFormat="1" applyFont="1" applyFill="1" applyBorder="1" applyAlignment="1" applyProtection="1">
      <alignment horizontal="left" vertical="center" wrapText="1"/>
      <protection/>
    </xf>
    <xf numFmtId="0" fontId="21" fillId="0" borderId="16" xfId="74" applyFont="1" applyFill="1" applyBorder="1" applyAlignment="1">
      <alignment horizontal="center" vertical="center" wrapText="1"/>
      <protection/>
    </xf>
    <xf numFmtId="0" fontId="32" fillId="0" borderId="17" xfId="74" applyFont="1" applyFill="1" applyBorder="1" applyAlignment="1">
      <alignment horizontal="center" vertical="center" wrapText="1"/>
      <protection/>
    </xf>
    <xf numFmtId="0" fontId="30" fillId="12" borderId="13" xfId="74" applyFont="1" applyFill="1" applyBorder="1" applyAlignment="1">
      <alignment horizontal="center" vertical="center" wrapText="1"/>
      <protection/>
    </xf>
    <xf numFmtId="0" fontId="44" fillId="18" borderId="13" xfId="74" applyFont="1" applyFill="1" applyBorder="1" applyAlignment="1">
      <alignment horizontal="center" vertical="center" wrapText="1"/>
      <protection/>
    </xf>
    <xf numFmtId="0" fontId="20" fillId="0" borderId="18" xfId="74" applyFont="1" applyFill="1" applyBorder="1" applyAlignment="1">
      <alignment horizontal="right" vertical="center" wrapText="1"/>
      <protection/>
    </xf>
    <xf numFmtId="0" fontId="21" fillId="0" borderId="18" xfId="74" applyFont="1" applyFill="1" applyBorder="1" applyAlignment="1">
      <alignment horizontal="center" vertical="center" wrapText="1"/>
      <protection/>
    </xf>
    <xf numFmtId="0" fontId="36" fillId="0" borderId="18" xfId="74" applyFont="1" applyFill="1" applyBorder="1" applyAlignment="1">
      <alignment horizontal="center" vertical="center" wrapText="1"/>
      <protection/>
    </xf>
    <xf numFmtId="0" fontId="30" fillId="12" borderId="18" xfId="74" applyFont="1" applyFill="1" applyBorder="1" applyAlignment="1">
      <alignment horizontal="center" vertical="center" wrapText="1"/>
      <protection/>
    </xf>
    <xf numFmtId="0" fontId="43" fillId="0" borderId="18" xfId="74" applyFont="1" applyFill="1" applyBorder="1" applyAlignment="1">
      <alignment horizontal="center" vertical="center"/>
      <protection/>
    </xf>
    <xf numFmtId="0" fontId="43" fillId="6" borderId="18" xfId="74" applyFont="1" applyFill="1" applyBorder="1" applyAlignment="1">
      <alignment horizontal="center" vertical="center"/>
      <protection/>
    </xf>
    <xf numFmtId="0" fontId="44" fillId="18" borderId="18" xfId="74" applyFont="1" applyFill="1" applyBorder="1" applyAlignment="1">
      <alignment horizontal="center" vertical="center" wrapText="1"/>
      <protection/>
    </xf>
    <xf numFmtId="0" fontId="43" fillId="0" borderId="13" xfId="74" applyFont="1" applyFill="1" applyBorder="1" applyAlignment="1">
      <alignment horizontal="center" vertical="center" wrapText="1"/>
      <protection/>
    </xf>
    <xf numFmtId="0" fontId="43" fillId="6" borderId="13" xfId="74" applyFont="1" applyFill="1" applyBorder="1" applyAlignment="1">
      <alignment horizontal="center" vertical="center" wrapText="1"/>
      <protection/>
    </xf>
    <xf numFmtId="0" fontId="23" fillId="42" borderId="14" xfId="74" applyFont="1" applyFill="1" applyBorder="1" applyAlignment="1">
      <alignment horizontal="right" vertical="center" wrapText="1"/>
      <protection/>
    </xf>
    <xf numFmtId="0" fontId="25" fillId="0" borderId="14" xfId="74" applyFont="1" applyFill="1" applyBorder="1" applyAlignment="1">
      <alignment horizontal="center" vertical="center" wrapText="1"/>
      <protection/>
    </xf>
    <xf numFmtId="0" fontId="41" fillId="0" borderId="14" xfId="74" applyFont="1" applyFill="1" applyBorder="1" applyAlignment="1">
      <alignment horizontal="center" vertical="center" wrapText="1"/>
      <protection/>
    </xf>
    <xf numFmtId="0" fontId="35" fillId="12" borderId="14" xfId="74" applyFont="1" applyFill="1" applyBorder="1" applyAlignment="1">
      <alignment horizontal="center" vertical="center" wrapText="1"/>
      <protection/>
    </xf>
    <xf numFmtId="0" fontId="23" fillId="42" borderId="14" xfId="74" applyFont="1" applyFill="1" applyBorder="1" applyAlignment="1">
      <alignment horizontal="center" vertical="center" wrapText="1"/>
      <protection/>
    </xf>
    <xf numFmtId="0" fontId="23" fillId="0" borderId="14" xfId="74" applyFont="1" applyFill="1" applyBorder="1" applyAlignment="1">
      <alignment horizontal="center" vertical="center" wrapText="1"/>
      <protection/>
    </xf>
    <xf numFmtId="0" fontId="47" fillId="18" borderId="14" xfId="74" applyFont="1" applyFill="1" applyBorder="1" applyAlignment="1">
      <alignment horizontal="center" vertical="center" wrapText="1"/>
      <protection/>
    </xf>
    <xf numFmtId="0" fontId="36" fillId="0" borderId="14" xfId="74" applyFont="1" applyFill="1" applyBorder="1" applyAlignment="1">
      <alignment horizontal="center" vertical="center" wrapText="1"/>
      <protection/>
    </xf>
    <xf numFmtId="0" fontId="40" fillId="0" borderId="19" xfId="74" applyFont="1" applyFill="1" applyBorder="1" applyAlignment="1">
      <alignment horizontal="center" vertical="center" wrapText="1"/>
      <protection/>
    </xf>
    <xf numFmtId="49" fontId="31" fillId="12" borderId="12" xfId="74" applyNumberFormat="1" applyFont="1" applyFill="1" applyBorder="1" applyAlignment="1">
      <alignment horizontal="center" vertical="center" wrapText="1"/>
      <protection/>
    </xf>
    <xf numFmtId="0" fontId="48" fillId="42" borderId="12" xfId="74" applyFont="1" applyFill="1" applyBorder="1" applyAlignment="1">
      <alignment horizontal="center" vertical="center" wrapText="1"/>
      <protection/>
    </xf>
    <xf numFmtId="0" fontId="49" fillId="0" borderId="0" xfId="74" applyFont="1" applyFill="1" applyAlignment="1">
      <alignment horizontal="center" vertical="center"/>
      <protection/>
    </xf>
    <xf numFmtId="0" fontId="44" fillId="0" borderId="12" xfId="74" applyFont="1" applyFill="1" applyBorder="1" applyAlignment="1">
      <alignment vertical="center" wrapText="1"/>
      <protection/>
    </xf>
    <xf numFmtId="0" fontId="24" fillId="0" borderId="12" xfId="74" applyFont="1" applyFill="1" applyBorder="1" applyAlignment="1">
      <alignment horizontal="center" vertical="center" wrapText="1"/>
      <protection/>
    </xf>
    <xf numFmtId="0" fontId="30" fillId="0" borderId="12" xfId="74" applyFont="1" applyFill="1" applyBorder="1">
      <alignment/>
      <protection/>
    </xf>
    <xf numFmtId="0" fontId="26" fillId="0" borderId="12" xfId="74" applyFont="1" applyFill="1" applyBorder="1">
      <alignment/>
      <protection/>
    </xf>
    <xf numFmtId="0" fontId="50" fillId="0" borderId="12" xfId="74" applyFont="1" applyFill="1" applyBorder="1" applyAlignment="1">
      <alignment horizontal="center" vertical="center" wrapText="1"/>
      <protection/>
    </xf>
    <xf numFmtId="0" fontId="40" fillId="18" borderId="0" xfId="74" applyFont="1" applyFill="1" applyBorder="1" applyAlignment="1">
      <alignment horizontal="center" vertical="center" wrapText="1"/>
      <protection/>
    </xf>
    <xf numFmtId="0" fontId="21" fillId="0" borderId="0" xfId="74" applyFont="1" applyFill="1" applyBorder="1" applyAlignment="1">
      <alignment horizontal="center" vertical="center" wrapText="1"/>
      <protection/>
    </xf>
    <xf numFmtId="0" fontId="36" fillId="0" borderId="0" xfId="74" applyFont="1" applyFill="1" applyBorder="1" applyAlignment="1">
      <alignment horizontal="center" vertical="center" wrapText="1"/>
      <protection/>
    </xf>
    <xf numFmtId="0" fontId="40" fillId="0" borderId="0" xfId="74" applyFont="1" applyFill="1" applyBorder="1" applyAlignment="1">
      <alignment horizontal="center" vertical="center" wrapText="1"/>
      <protection/>
    </xf>
    <xf numFmtId="0" fontId="50" fillId="0" borderId="12" xfId="74" applyFont="1" applyFill="1" applyBorder="1" applyAlignment="1">
      <alignment horizontal="center" vertical="center"/>
      <protection/>
    </xf>
    <xf numFmtId="0" fontId="40" fillId="18" borderId="0" xfId="74" applyFont="1" applyFill="1">
      <alignment/>
      <protection/>
    </xf>
    <xf numFmtId="0" fontId="21" fillId="0" borderId="0" xfId="74" applyFont="1" applyFill="1">
      <alignment/>
      <protection/>
    </xf>
    <xf numFmtId="206" fontId="44" fillId="0" borderId="12" xfId="63" applyFont="1" applyFill="1" applyBorder="1" applyAlignment="1">
      <alignment horizontal="left" vertical="center" wrapText="1"/>
    </xf>
    <xf numFmtId="0" fontId="32" fillId="0" borderId="12" xfId="74" applyFont="1" applyFill="1" applyBorder="1" applyAlignment="1">
      <alignment horizontal="center" vertical="center"/>
      <protection/>
    </xf>
    <xf numFmtId="0" fontId="48" fillId="6" borderId="12" xfId="74" applyFont="1" applyFill="1" applyBorder="1" applyAlignment="1">
      <alignment horizontal="center" vertical="center"/>
      <protection/>
    </xf>
    <xf numFmtId="0" fontId="30" fillId="0" borderId="0" xfId="74" applyFont="1" applyFill="1">
      <alignment/>
      <protection/>
    </xf>
    <xf numFmtId="0" fontId="22" fillId="0" borderId="0" xfId="74" applyFont="1" applyFill="1">
      <alignment/>
      <protection/>
    </xf>
    <xf numFmtId="0" fontId="30" fillId="12" borderId="0" xfId="74" applyFont="1" applyFill="1">
      <alignment/>
      <protection/>
    </xf>
    <xf numFmtId="0" fontId="21" fillId="0" borderId="0" xfId="73">
      <alignment/>
      <protection/>
    </xf>
    <xf numFmtId="0" fontId="53" fillId="0" borderId="0" xfId="75" applyFont="1" applyBorder="1" applyAlignment="1">
      <alignment horizontal="center" vertical="center" wrapText="1"/>
      <protection/>
    </xf>
    <xf numFmtId="0" fontId="57" fillId="35" borderId="20" xfId="73" applyFont="1" applyFill="1" applyBorder="1" applyAlignment="1">
      <alignment horizontal="center" vertical="center" textRotation="90" wrapText="1"/>
      <protection/>
    </xf>
    <xf numFmtId="0" fontId="57" fillId="0" borderId="20" xfId="73" applyFont="1" applyBorder="1" applyAlignment="1">
      <alignment horizontal="center" vertical="center" textRotation="90" wrapText="1"/>
      <protection/>
    </xf>
    <xf numFmtId="0" fontId="57" fillId="0" borderId="20" xfId="75" applyFont="1" applyFill="1" applyBorder="1" applyAlignment="1">
      <alignment horizontal="center" vertical="center" textRotation="90" wrapText="1" shrinkToFit="1"/>
      <protection/>
    </xf>
    <xf numFmtId="0" fontId="58" fillId="43" borderId="21" xfId="75" applyFont="1" applyFill="1" applyBorder="1" applyAlignment="1">
      <alignment horizontal="center" vertical="center" wrapText="1" shrinkToFit="1"/>
      <protection/>
    </xf>
    <xf numFmtId="0" fontId="38" fillId="0" borderId="22" xfId="75" applyFont="1" applyFill="1" applyBorder="1" applyAlignment="1">
      <alignment horizontal="left" vertical="center" wrapText="1"/>
      <protection/>
    </xf>
    <xf numFmtId="0" fontId="56" fillId="0" borderId="23" xfId="75" applyFont="1" applyFill="1" applyBorder="1" applyAlignment="1">
      <alignment horizontal="center" vertical="center" wrapText="1"/>
      <protection/>
    </xf>
    <xf numFmtId="49" fontId="60" fillId="0" borderId="16" xfId="75" applyNumberFormat="1" applyFont="1" applyFill="1" applyBorder="1" applyAlignment="1">
      <alignment horizontal="center" vertical="center" wrapText="1"/>
      <protection/>
    </xf>
    <xf numFmtId="0" fontId="61" fillId="0" borderId="14" xfId="73" applyFont="1" applyFill="1" applyBorder="1" applyAlignment="1">
      <alignment horizontal="center" vertical="center"/>
      <protection/>
    </xf>
    <xf numFmtId="0" fontId="61" fillId="0" borderId="24" xfId="73" applyFont="1" applyFill="1" applyBorder="1" applyAlignment="1">
      <alignment horizontal="center" vertical="center"/>
      <protection/>
    </xf>
    <xf numFmtId="0" fontId="62" fillId="43" borderId="25" xfId="75" applyFont="1" applyFill="1" applyBorder="1" applyAlignment="1">
      <alignment horizontal="center" vertical="center" wrapText="1" shrinkToFit="1"/>
      <protection/>
    </xf>
    <xf numFmtId="0" fontId="61" fillId="0" borderId="12" xfId="75" applyFont="1" applyFill="1" applyBorder="1" applyAlignment="1">
      <alignment horizontal="center" vertical="center" wrapText="1"/>
      <protection/>
    </xf>
    <xf numFmtId="0" fontId="62" fillId="43" borderId="26" xfId="75" applyFont="1" applyFill="1" applyBorder="1" applyAlignment="1">
      <alignment horizontal="center" vertical="center" wrapText="1"/>
      <protection/>
    </xf>
    <xf numFmtId="0" fontId="63" fillId="43" borderId="27" xfId="75" applyFont="1" applyFill="1" applyBorder="1" applyAlignment="1">
      <alignment horizontal="center" vertical="center" wrapText="1"/>
      <protection/>
    </xf>
    <xf numFmtId="0" fontId="64" fillId="0" borderId="28" xfId="75" applyFont="1" applyFill="1" applyBorder="1" applyAlignment="1">
      <alignment horizontal="center" vertical="center" wrapText="1"/>
      <protection/>
    </xf>
    <xf numFmtId="0" fontId="38" fillId="0" borderId="12" xfId="75" applyFont="1" applyFill="1" applyBorder="1" applyAlignment="1">
      <alignment horizontal="left" vertical="center" wrapText="1"/>
      <protection/>
    </xf>
    <xf numFmtId="0" fontId="56" fillId="0" borderId="12" xfId="75" applyFont="1" applyFill="1" applyBorder="1" applyAlignment="1">
      <alignment horizontal="center" vertical="center" wrapText="1"/>
      <protection/>
    </xf>
    <xf numFmtId="49" fontId="60" fillId="0" borderId="29" xfId="75" applyNumberFormat="1" applyFont="1" applyFill="1" applyBorder="1" applyAlignment="1">
      <alignment horizontal="center" vertical="center" wrapText="1"/>
      <protection/>
    </xf>
    <xf numFmtId="0" fontId="61" fillId="0" borderId="12" xfId="73" applyFont="1" applyFill="1" applyBorder="1" applyAlignment="1">
      <alignment horizontal="center" vertical="center"/>
      <protection/>
    </xf>
    <xf numFmtId="0" fontId="61" fillId="0" borderId="30" xfId="73" applyFont="1" applyFill="1" applyBorder="1" applyAlignment="1">
      <alignment horizontal="center" vertical="center"/>
      <protection/>
    </xf>
    <xf numFmtId="0" fontId="63" fillId="43" borderId="31" xfId="75" applyFont="1" applyFill="1" applyBorder="1" applyAlignment="1">
      <alignment horizontal="center" vertical="center" wrapText="1"/>
      <protection/>
    </xf>
    <xf numFmtId="0" fontId="64" fillId="0" borderId="27" xfId="75" applyFont="1" applyFill="1" applyBorder="1" applyAlignment="1">
      <alignment horizontal="center" vertical="center" wrapText="1" shrinkToFit="1"/>
      <protection/>
    </xf>
    <xf numFmtId="0" fontId="38" fillId="0" borderId="12" xfId="75" applyFont="1" applyBorder="1" applyAlignment="1">
      <alignment horizontal="left" vertical="center" wrapText="1"/>
      <protection/>
    </xf>
    <xf numFmtId="0" fontId="56" fillId="0" borderId="12" xfId="75" applyFont="1" applyBorder="1" applyAlignment="1">
      <alignment horizontal="center" vertical="center" wrapText="1"/>
      <protection/>
    </xf>
    <xf numFmtId="0" fontId="61" fillId="0" borderId="14" xfId="75" applyFont="1" applyFill="1" applyBorder="1" applyAlignment="1">
      <alignment horizontal="center" vertical="center" wrapText="1"/>
      <protection/>
    </xf>
    <xf numFmtId="0" fontId="65" fillId="0" borderId="12" xfId="75" applyFont="1" applyBorder="1" applyAlignment="1">
      <alignment horizontal="left" vertical="center" wrapText="1"/>
      <protection/>
    </xf>
    <xf numFmtId="0" fontId="61" fillId="0" borderId="12" xfId="75" applyFont="1" applyBorder="1" applyAlignment="1">
      <alignment horizontal="center" vertical="center" wrapText="1"/>
      <protection/>
    </xf>
    <xf numFmtId="49" fontId="60" fillId="0" borderId="13" xfId="75" applyNumberFormat="1" applyFont="1" applyBorder="1" applyAlignment="1">
      <alignment horizontal="center" vertical="center" wrapText="1"/>
      <protection/>
    </xf>
    <xf numFmtId="0" fontId="64" fillId="0" borderId="27" xfId="75" applyFont="1" applyFill="1" applyBorder="1" applyAlignment="1">
      <alignment horizontal="center" vertical="center" wrapText="1"/>
      <protection/>
    </xf>
    <xf numFmtId="0" fontId="38" fillId="0" borderId="12" xfId="75" applyFont="1" applyFill="1" applyBorder="1" applyAlignment="1">
      <alignment vertical="center" wrapText="1"/>
      <protection/>
    </xf>
    <xf numFmtId="0" fontId="66" fillId="0" borderId="27" xfId="75" applyFont="1" applyFill="1" applyBorder="1" applyAlignment="1">
      <alignment horizontal="center" vertical="center" wrapText="1"/>
      <protection/>
    </xf>
    <xf numFmtId="0" fontId="61" fillId="0" borderId="12" xfId="73" applyFont="1" applyBorder="1" applyAlignment="1">
      <alignment horizontal="center" vertical="center"/>
      <protection/>
    </xf>
    <xf numFmtId="0" fontId="65" fillId="0" borderId="12" xfId="75" applyFont="1" applyFill="1" applyBorder="1" applyAlignment="1">
      <alignment horizontal="left" vertical="center" wrapText="1"/>
      <protection/>
    </xf>
    <xf numFmtId="0" fontId="61" fillId="0" borderId="13" xfId="73" applyFont="1" applyFill="1" applyBorder="1" applyAlignment="1">
      <alignment horizontal="center" vertical="center"/>
      <protection/>
    </xf>
    <xf numFmtId="0" fontId="61" fillId="0" borderId="15" xfId="73" applyFont="1" applyFill="1" applyBorder="1" applyAlignment="1">
      <alignment horizontal="center" vertical="center"/>
      <protection/>
    </xf>
    <xf numFmtId="0" fontId="67" fillId="0" borderId="27" xfId="75" applyFont="1" applyFill="1" applyBorder="1" applyAlignment="1">
      <alignment horizontal="center" vertical="center" wrapText="1"/>
      <protection/>
    </xf>
    <xf numFmtId="0" fontId="66" fillId="0" borderId="27" xfId="75" applyFont="1" applyFill="1" applyBorder="1" applyAlignment="1">
      <alignment horizontal="center" vertical="center" wrapText="1"/>
      <protection/>
    </xf>
    <xf numFmtId="0" fontId="64" fillId="0" borderId="27" xfId="75" applyFont="1" applyFill="1" applyBorder="1" applyAlignment="1">
      <alignment horizontal="center" vertical="center" wrapText="1"/>
      <protection/>
    </xf>
    <xf numFmtId="49" fontId="60" fillId="0" borderId="23" xfId="75" applyNumberFormat="1" applyFont="1" applyFill="1" applyBorder="1" applyAlignment="1">
      <alignment horizontal="center" vertical="center" wrapText="1"/>
      <protection/>
    </xf>
    <xf numFmtId="0" fontId="61" fillId="0" borderId="13" xfId="73" applyFont="1" applyBorder="1" applyAlignment="1">
      <alignment horizontal="center" vertical="center"/>
      <protection/>
    </xf>
    <xf numFmtId="49" fontId="60" fillId="0" borderId="12" xfId="75" applyNumberFormat="1" applyFont="1" applyFill="1" applyBorder="1" applyAlignment="1">
      <alignment horizontal="center" vertical="center" wrapText="1"/>
      <protection/>
    </xf>
    <xf numFmtId="0" fontId="61" fillId="0" borderId="13" xfId="75" applyFont="1" applyFill="1" applyBorder="1" applyAlignment="1">
      <alignment horizontal="center" vertical="center" wrapText="1"/>
      <protection/>
    </xf>
    <xf numFmtId="0" fontId="61" fillId="0" borderId="12" xfId="75" applyFont="1" applyFill="1" applyBorder="1" applyAlignment="1">
      <alignment horizontal="left" vertical="center" wrapText="1"/>
      <protection/>
    </xf>
    <xf numFmtId="0" fontId="68" fillId="0" borderId="12" xfId="75" applyFont="1" applyFill="1" applyBorder="1" applyAlignment="1">
      <alignment horizontal="left" vertical="center" wrapText="1"/>
      <protection/>
    </xf>
    <xf numFmtId="0" fontId="38" fillId="0" borderId="15" xfId="75" applyFont="1" applyFill="1" applyBorder="1" applyAlignment="1">
      <alignment horizontal="left" vertical="center" wrapText="1"/>
      <protection/>
    </xf>
    <xf numFmtId="0" fontId="65" fillId="0" borderId="15" xfId="75" applyFont="1" applyFill="1" applyBorder="1" applyAlignment="1">
      <alignment horizontal="left" vertical="center" wrapText="1"/>
      <protection/>
    </xf>
    <xf numFmtId="0" fontId="56" fillId="0" borderId="32" xfId="75" applyFont="1" applyFill="1" applyBorder="1" applyAlignment="1">
      <alignment horizontal="center" vertical="center" wrapText="1"/>
      <protection/>
    </xf>
    <xf numFmtId="0" fontId="38" fillId="0" borderId="22" xfId="75" applyFont="1" applyBorder="1" applyAlignment="1">
      <alignment horizontal="left" vertical="center" wrapText="1"/>
      <protection/>
    </xf>
    <xf numFmtId="0" fontId="56" fillId="0" borderId="23" xfId="75" applyFont="1" applyBorder="1" applyAlignment="1">
      <alignment horizontal="center" vertical="center" wrapText="1"/>
      <protection/>
    </xf>
    <xf numFmtId="0" fontId="61" fillId="0" borderId="13" xfId="75" applyFont="1" applyBorder="1" applyAlignment="1">
      <alignment horizontal="center" vertical="center" wrapText="1"/>
      <protection/>
    </xf>
    <xf numFmtId="0" fontId="56" fillId="0" borderId="29" xfId="75" applyFont="1" applyFill="1" applyBorder="1" applyAlignment="1">
      <alignment horizontal="center" vertical="center" wrapText="1"/>
      <protection/>
    </xf>
    <xf numFmtId="49" fontId="60" fillId="0" borderId="12" xfId="75" applyNumberFormat="1" applyFont="1" applyBorder="1" applyAlignment="1">
      <alignment horizontal="center" vertical="center" wrapText="1"/>
      <protection/>
    </xf>
    <xf numFmtId="0" fontId="67" fillId="0" borderId="33" xfId="75" applyFont="1" applyFill="1" applyBorder="1" applyAlignment="1">
      <alignment horizontal="center" vertical="center" wrapText="1"/>
      <protection/>
    </xf>
    <xf numFmtId="0" fontId="51" fillId="43" borderId="34" xfId="73" applyFont="1" applyFill="1" applyBorder="1" applyAlignment="1">
      <alignment horizontal="right" vertical="center" wrapText="1"/>
      <protection/>
    </xf>
    <xf numFmtId="0" fontId="54" fillId="43" borderId="34" xfId="73" applyFont="1" applyFill="1" applyBorder="1" applyAlignment="1">
      <alignment horizontal="center" vertical="center" wrapText="1"/>
      <protection/>
    </xf>
    <xf numFmtId="0" fontId="70" fillId="43" borderId="34" xfId="73" applyFont="1" applyFill="1" applyBorder="1" applyAlignment="1">
      <alignment horizontal="center" vertical="center" wrapText="1"/>
      <protection/>
    </xf>
    <xf numFmtId="0" fontId="63" fillId="43" borderId="34" xfId="73" applyFont="1" applyFill="1" applyBorder="1" applyAlignment="1">
      <alignment horizontal="center" vertical="center" wrapText="1"/>
      <protection/>
    </xf>
    <xf numFmtId="0" fontId="70" fillId="0" borderId="35" xfId="73" applyFont="1" applyFill="1" applyBorder="1" applyAlignment="1">
      <alignment horizontal="center" vertical="center" wrapText="1"/>
      <protection/>
    </xf>
    <xf numFmtId="0" fontId="50" fillId="0" borderId="0" xfId="73" applyFont="1" applyFill="1">
      <alignment/>
      <protection/>
    </xf>
    <xf numFmtId="0" fontId="71" fillId="0" borderId="0" xfId="73" applyFont="1" applyFill="1" applyAlignment="1">
      <alignment horizontal="center" vertical="center" wrapText="1"/>
      <protection/>
    </xf>
    <xf numFmtId="0" fontId="21" fillId="0" borderId="0" xfId="73" applyFill="1">
      <alignment/>
      <protection/>
    </xf>
    <xf numFmtId="0" fontId="24" fillId="0" borderId="0" xfId="73" applyFont="1" applyFill="1">
      <alignment/>
      <protection/>
    </xf>
    <xf numFmtId="0" fontId="72" fillId="4" borderId="11" xfId="73" applyFont="1" applyFill="1" applyBorder="1" applyAlignment="1">
      <alignment horizontal="center" vertical="center"/>
      <protection/>
    </xf>
    <xf numFmtId="0" fontId="21" fillId="0" borderId="0" xfId="73" applyAlignment="1">
      <alignment/>
      <protection/>
    </xf>
    <xf numFmtId="0" fontId="25" fillId="0" borderId="0" xfId="73" applyFont="1">
      <alignment/>
      <protection/>
    </xf>
    <xf numFmtId="0" fontId="31" fillId="0" borderId="36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8" fillId="0" borderId="17" xfId="0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right" vertical="center"/>
    </xf>
    <xf numFmtId="0" fontId="31" fillId="0" borderId="38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0" fontId="38" fillId="0" borderId="37" xfId="74" applyFont="1" applyFill="1" applyBorder="1" applyAlignment="1">
      <alignment horizontal="center" vertical="center"/>
      <protection/>
    </xf>
    <xf numFmtId="0" fontId="39" fillId="0" borderId="37" xfId="74" applyFont="1" applyFill="1" applyBorder="1" applyAlignment="1">
      <alignment horizontal="center" vertical="center"/>
      <protection/>
    </xf>
    <xf numFmtId="0" fontId="27" fillId="0" borderId="12" xfId="74" applyFont="1" applyFill="1" applyBorder="1" applyAlignment="1">
      <alignment horizontal="center" vertical="center" wrapText="1"/>
      <protection/>
    </xf>
    <xf numFmtId="0" fontId="21" fillId="0" borderId="12" xfId="74" applyFont="1" applyFill="1" applyBorder="1" applyAlignment="1">
      <alignment horizontal="center" vertical="center" textRotation="90" wrapText="1"/>
      <protection/>
    </xf>
    <xf numFmtId="0" fontId="32" fillId="0" borderId="12" xfId="74" applyFont="1" applyFill="1" applyBorder="1" applyAlignment="1">
      <alignment horizontal="center" vertical="center" wrapText="1"/>
      <protection/>
    </xf>
    <xf numFmtId="0" fontId="30" fillId="12" borderId="12" xfId="74" applyFont="1" applyFill="1" applyBorder="1" applyAlignment="1">
      <alignment horizontal="center" vertical="center" textRotation="90" wrapText="1"/>
      <protection/>
    </xf>
    <xf numFmtId="0" fontId="32" fillId="0" borderId="12" xfId="74" applyFont="1" applyFill="1" applyBorder="1" applyAlignment="1">
      <alignment horizontal="center" vertical="center" textRotation="90" wrapText="1"/>
      <protection/>
    </xf>
    <xf numFmtId="0" fontId="27" fillId="0" borderId="12" xfId="74" applyFont="1" applyFill="1" applyBorder="1" applyAlignment="1">
      <alignment horizontal="center" vertical="center"/>
      <protection/>
    </xf>
    <xf numFmtId="0" fontId="41" fillId="0" borderId="12" xfId="74" applyFont="1" applyFill="1" applyBorder="1" applyAlignment="1">
      <alignment horizontal="center" vertical="center"/>
      <protection/>
    </xf>
    <xf numFmtId="0" fontId="42" fillId="0" borderId="12" xfId="74" applyFont="1" applyFill="1" applyBorder="1" applyAlignment="1">
      <alignment horizontal="center" vertical="center" textRotation="90" wrapText="1"/>
      <protection/>
    </xf>
    <xf numFmtId="0" fontId="21" fillId="0" borderId="12" xfId="74" applyFont="1" applyFill="1" applyBorder="1" applyAlignment="1">
      <alignment horizontal="center" vertical="center" wrapText="1"/>
      <protection/>
    </xf>
    <xf numFmtId="0" fontId="21" fillId="0" borderId="13" xfId="74" applyFont="1" applyFill="1" applyBorder="1" applyAlignment="1">
      <alignment horizontal="center" vertical="center" wrapText="1"/>
      <protection/>
    </xf>
    <xf numFmtId="0" fontId="21" fillId="0" borderId="14" xfId="74" applyFont="1" applyFill="1" applyBorder="1" applyAlignment="1">
      <alignment horizontal="center" vertical="center" wrapText="1"/>
      <protection/>
    </xf>
    <xf numFmtId="0" fontId="43" fillId="0" borderId="12" xfId="74" applyFont="1" applyFill="1" applyBorder="1" applyAlignment="1">
      <alignment horizontal="center" vertical="center" wrapText="1"/>
      <protection/>
    </xf>
    <xf numFmtId="0" fontId="32" fillId="0" borderId="13" xfId="74" applyFont="1" applyFill="1" applyBorder="1" applyAlignment="1">
      <alignment horizontal="center" vertical="center" wrapText="1"/>
      <protection/>
    </xf>
    <xf numFmtId="0" fontId="32" fillId="0" borderId="14" xfId="74" applyFont="1" applyFill="1" applyBorder="1" applyAlignment="1">
      <alignment horizontal="center" vertical="center" wrapText="1"/>
      <protection/>
    </xf>
    <xf numFmtId="0" fontId="20" fillId="0" borderId="13" xfId="74" applyFont="1" applyFill="1" applyBorder="1" applyAlignment="1">
      <alignment horizontal="center" vertical="center" wrapText="1"/>
      <protection/>
    </xf>
    <xf numFmtId="0" fontId="20" fillId="0" borderId="14" xfId="74" applyFont="1" applyFill="1" applyBorder="1" applyAlignment="1">
      <alignment horizontal="center" vertical="center" wrapText="1"/>
      <protection/>
    </xf>
    <xf numFmtId="49" fontId="32" fillId="0" borderId="12" xfId="74" applyNumberFormat="1" applyFont="1" applyFill="1" applyBorder="1" applyAlignment="1">
      <alignment horizontal="center" vertical="center" wrapText="1"/>
      <protection/>
    </xf>
    <xf numFmtId="0" fontId="27" fillId="0" borderId="13" xfId="74" applyFont="1" applyFill="1" applyBorder="1" applyAlignment="1">
      <alignment horizontal="center" vertical="center" wrapText="1"/>
      <protection/>
    </xf>
    <xf numFmtId="0" fontId="27" fillId="0" borderId="14" xfId="74" applyFont="1" applyFill="1" applyBorder="1" applyAlignment="1">
      <alignment horizontal="center" vertical="center" wrapText="1"/>
      <protection/>
    </xf>
    <xf numFmtId="0" fontId="21" fillId="0" borderId="13" xfId="63" applyNumberFormat="1" applyFont="1" applyFill="1" applyBorder="1" applyAlignment="1">
      <alignment horizontal="center" vertical="center" wrapText="1"/>
    </xf>
    <xf numFmtId="0" fontId="21" fillId="0" borderId="14" xfId="63" applyNumberFormat="1" applyFont="1" applyFill="1" applyBorder="1" applyAlignment="1">
      <alignment horizontal="center" vertical="center" wrapText="1"/>
    </xf>
    <xf numFmtId="0" fontId="30" fillId="12" borderId="12" xfId="74" applyFont="1" applyFill="1" applyBorder="1" applyAlignment="1">
      <alignment horizontal="center" vertical="center" wrapText="1"/>
      <protection/>
    </xf>
    <xf numFmtId="0" fontId="21" fillId="0" borderId="12" xfId="72" applyFont="1" applyFill="1" applyBorder="1" applyAlignment="1">
      <alignment horizontal="center" vertical="center" wrapText="1"/>
      <protection/>
    </xf>
    <xf numFmtId="0" fontId="32" fillId="0" borderId="12" xfId="72" applyFont="1" applyFill="1" applyBorder="1" applyAlignment="1">
      <alignment horizontal="center" vertical="center" wrapText="1"/>
      <protection/>
    </xf>
    <xf numFmtId="0" fontId="21" fillId="0" borderId="16" xfId="74" applyFont="1" applyFill="1" applyBorder="1" applyAlignment="1">
      <alignment horizontal="center" vertical="center" wrapText="1"/>
      <protection/>
    </xf>
    <xf numFmtId="0" fontId="44" fillId="0" borderId="23" xfId="74" applyFont="1" applyFill="1" applyBorder="1" applyAlignment="1">
      <alignment horizontal="center" vertical="center" wrapText="1"/>
      <protection/>
    </xf>
    <xf numFmtId="0" fontId="44" fillId="0" borderId="40" xfId="74" applyFont="1" applyFill="1" applyBorder="1" applyAlignment="1">
      <alignment horizontal="center" vertical="center" wrapText="1"/>
      <protection/>
    </xf>
    <xf numFmtId="0" fontId="20" fillId="0" borderId="12" xfId="74" applyFont="1" applyFill="1" applyBorder="1" applyAlignment="1">
      <alignment horizontal="center" vertical="center" wrapText="1"/>
      <protection/>
    </xf>
    <xf numFmtId="206" fontId="20" fillId="0" borderId="29" xfId="63" applyFont="1" applyFill="1" applyBorder="1" applyAlignment="1">
      <alignment horizontal="right" vertical="center" wrapText="1"/>
    </xf>
    <xf numFmtId="206" fontId="20" fillId="0" borderId="36" xfId="63" applyFont="1" applyFill="1" applyBorder="1" applyAlignment="1">
      <alignment horizontal="right" vertical="center" wrapText="1"/>
    </xf>
    <xf numFmtId="206" fontId="20" fillId="0" borderId="24" xfId="63" applyFont="1" applyFill="1" applyBorder="1" applyAlignment="1">
      <alignment horizontal="right" vertical="center" wrapText="1"/>
    </xf>
    <xf numFmtId="0" fontId="44" fillId="42" borderId="12" xfId="74" applyFont="1" applyFill="1" applyBorder="1" applyAlignment="1">
      <alignment horizontal="right" vertical="center" wrapText="1"/>
      <protection/>
    </xf>
    <xf numFmtId="0" fontId="73" fillId="0" borderId="0" xfId="73" applyFont="1" applyFill="1" applyAlignment="1">
      <alignment horizontal="left" vertical="center" wrapText="1"/>
      <protection/>
    </xf>
    <xf numFmtId="0" fontId="56" fillId="0" borderId="12" xfId="75" applyFont="1" applyBorder="1" applyAlignment="1">
      <alignment horizontal="center" vertical="center" wrapText="1"/>
      <protection/>
    </xf>
    <xf numFmtId="0" fontId="32" fillId="0" borderId="0" xfId="73" applyFont="1" applyFill="1" applyAlignment="1">
      <alignment horizontal="center"/>
      <protection/>
    </xf>
    <xf numFmtId="49" fontId="60" fillId="0" borderId="13" xfId="75" applyNumberFormat="1" applyFont="1" applyBorder="1" applyAlignment="1">
      <alignment horizontal="center" vertical="center" wrapText="1"/>
      <protection/>
    </xf>
    <xf numFmtId="49" fontId="60" fillId="0" borderId="14" xfId="75" applyNumberFormat="1" applyFont="1" applyBorder="1" applyAlignment="1">
      <alignment horizontal="center" vertical="center" wrapText="1"/>
      <protection/>
    </xf>
    <xf numFmtId="0" fontId="56" fillId="0" borderId="12" xfId="75" applyFont="1" applyFill="1" applyBorder="1" applyAlignment="1">
      <alignment horizontal="center" vertical="center" wrapText="1"/>
      <protection/>
    </xf>
    <xf numFmtId="49" fontId="60" fillId="0" borderId="13" xfId="75" applyNumberFormat="1" applyFont="1" applyFill="1" applyBorder="1" applyAlignment="1">
      <alignment horizontal="center" vertical="center" wrapText="1"/>
      <protection/>
    </xf>
    <xf numFmtId="49" fontId="60" fillId="0" borderId="14" xfId="75" applyNumberFormat="1" applyFont="1" applyFill="1" applyBorder="1" applyAlignment="1">
      <alignment horizontal="center" vertical="center" wrapText="1"/>
      <protection/>
    </xf>
    <xf numFmtId="0" fontId="21" fillId="0" borderId="0" xfId="73" applyAlignment="1">
      <alignment horizontal="center"/>
      <protection/>
    </xf>
    <xf numFmtId="0" fontId="56" fillId="0" borderId="13" xfId="75" applyFont="1" applyFill="1" applyBorder="1" applyAlignment="1">
      <alignment horizontal="center" vertical="center" wrapText="1"/>
      <protection/>
    </xf>
    <xf numFmtId="0" fontId="56" fillId="0" borderId="14" xfId="75" applyFont="1" applyFill="1" applyBorder="1" applyAlignment="1">
      <alignment horizontal="center" vertical="center" wrapText="1"/>
      <protection/>
    </xf>
    <xf numFmtId="49" fontId="60" fillId="0" borderId="16" xfId="75" applyNumberFormat="1" applyFont="1" applyFill="1" applyBorder="1" applyAlignment="1">
      <alignment horizontal="center" vertical="center" wrapText="1"/>
      <protection/>
    </xf>
    <xf numFmtId="0" fontId="51" fillId="0" borderId="0" xfId="73" applyFont="1" applyAlignment="1">
      <alignment horizontal="center" vertical="center"/>
      <protection/>
    </xf>
    <xf numFmtId="0" fontId="52" fillId="43" borderId="41" xfId="75" applyFont="1" applyFill="1" applyBorder="1" applyAlignment="1">
      <alignment horizontal="center" vertical="center" wrapText="1" shrinkToFit="1"/>
      <protection/>
    </xf>
    <xf numFmtId="0" fontId="52" fillId="43" borderId="42" xfId="75" applyFont="1" applyFill="1" applyBorder="1" applyAlignment="1">
      <alignment horizontal="center" vertical="center" wrapText="1" shrinkToFit="1"/>
      <protection/>
    </xf>
    <xf numFmtId="0" fontId="62" fillId="43" borderId="43" xfId="75" applyFont="1" applyFill="1" applyBorder="1" applyAlignment="1">
      <alignment horizontal="center" vertical="center" wrapText="1" shrinkToFit="1"/>
      <protection/>
    </xf>
    <xf numFmtId="0" fontId="62" fillId="43" borderId="44" xfId="75" applyFont="1" applyFill="1" applyBorder="1" applyAlignment="1">
      <alignment horizontal="center" vertical="center" wrapText="1" shrinkToFit="1"/>
      <protection/>
    </xf>
    <xf numFmtId="0" fontId="62" fillId="43" borderId="25" xfId="75" applyFont="1" applyFill="1" applyBorder="1" applyAlignment="1">
      <alignment horizontal="center" vertical="center" wrapText="1" shrinkToFit="1"/>
      <protection/>
    </xf>
    <xf numFmtId="0" fontId="56" fillId="42" borderId="41" xfId="75" applyFont="1" applyFill="1" applyBorder="1" applyAlignment="1">
      <alignment horizontal="center" vertical="center" wrapText="1" shrinkToFit="1"/>
      <protection/>
    </xf>
    <xf numFmtId="0" fontId="56" fillId="42" borderId="42" xfId="75" applyFont="1" applyFill="1" applyBorder="1" applyAlignment="1">
      <alignment horizontal="center" vertical="center" wrapText="1" shrinkToFit="1"/>
      <protection/>
    </xf>
    <xf numFmtId="0" fontId="51" fillId="0" borderId="0" xfId="75" applyFont="1" applyAlignment="1">
      <alignment horizontal="center" vertical="center" wrapText="1"/>
      <protection/>
    </xf>
    <xf numFmtId="0" fontId="52" fillId="0" borderId="0" xfId="75" applyFont="1" applyAlignment="1">
      <alignment horizontal="center" vertical="center" wrapText="1"/>
      <protection/>
    </xf>
    <xf numFmtId="0" fontId="54" fillId="0" borderId="41" xfId="75" applyFont="1" applyFill="1" applyBorder="1" applyAlignment="1">
      <alignment horizontal="center" vertical="center" wrapText="1"/>
      <protection/>
    </xf>
    <xf numFmtId="0" fontId="54" fillId="0" borderId="42" xfId="75" applyFont="1" applyFill="1" applyBorder="1" applyAlignment="1">
      <alignment horizontal="center" vertical="center" wrapText="1"/>
      <protection/>
    </xf>
    <xf numFmtId="0" fontId="55" fillId="0" borderId="41" xfId="75" applyFont="1" applyFill="1" applyBorder="1" applyAlignment="1">
      <alignment horizontal="center" vertical="center" wrapText="1"/>
      <protection/>
    </xf>
    <xf numFmtId="0" fontId="55" fillId="0" borderId="45" xfId="75" applyFont="1" applyFill="1" applyBorder="1" applyAlignment="1">
      <alignment horizontal="center" vertical="center" wrapText="1"/>
      <protection/>
    </xf>
    <xf numFmtId="0" fontId="52" fillId="0" borderId="41" xfId="75" applyFont="1" applyFill="1" applyBorder="1" applyAlignment="1">
      <alignment horizontal="center" vertical="center" wrapText="1"/>
      <protection/>
    </xf>
    <xf numFmtId="0" fontId="52" fillId="0" borderId="42" xfId="75" applyFont="1" applyFill="1" applyBorder="1" applyAlignment="1">
      <alignment horizontal="center" vertical="center" wrapText="1"/>
      <protection/>
    </xf>
    <xf numFmtId="0" fontId="54" fillId="0" borderId="46" xfId="75" applyFont="1" applyBorder="1" applyAlignment="1">
      <alignment horizontal="center" vertical="center" wrapText="1"/>
      <protection/>
    </xf>
    <xf numFmtId="0" fontId="54" fillId="0" borderId="47" xfId="75" applyFont="1" applyBorder="1" applyAlignment="1">
      <alignment horizontal="center" vertical="center" wrapText="1"/>
      <protection/>
    </xf>
    <xf numFmtId="0" fontId="54" fillId="0" borderId="48" xfId="75" applyFont="1" applyBorder="1" applyAlignment="1">
      <alignment horizontal="center" vertical="center" wrapText="1"/>
      <protection/>
    </xf>
    <xf numFmtId="0" fontId="56" fillId="35" borderId="41" xfId="75" applyFont="1" applyFill="1" applyBorder="1" applyAlignment="1">
      <alignment horizontal="center" vertical="center" textRotation="90" wrapText="1"/>
      <protection/>
    </xf>
    <xf numFmtId="0" fontId="56" fillId="35" borderId="42" xfId="75" applyFont="1" applyFill="1" applyBorder="1" applyAlignment="1">
      <alignment horizontal="center" vertical="center" textRotation="90" wrapText="1"/>
      <protection/>
    </xf>
    <xf numFmtId="0" fontId="56" fillId="0" borderId="41" xfId="75" applyFont="1" applyFill="1" applyBorder="1" applyAlignment="1">
      <alignment horizontal="center" vertical="center" textRotation="90" wrapText="1"/>
      <protection/>
    </xf>
    <xf numFmtId="0" fontId="56" fillId="0" borderId="42" xfId="75" applyFont="1" applyFill="1" applyBorder="1" applyAlignment="1">
      <alignment horizontal="center" vertical="center" textRotation="90" wrapText="1"/>
      <protection/>
    </xf>
  </cellXfs>
  <cellStyles count="72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Денежный_ИЗО на 1 листопада 2020 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Восстановление_бюджет" xfId="72"/>
    <cellStyle name="Обычный_жовтень  2020 веч " xfId="73"/>
    <cellStyle name="Обычный_ИЗО на 1 листопада 2020 " xfId="74"/>
    <cellStyle name="Обычный_Октябрь 2005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6;&#1086;&#1074;&#1090;&#1077;&#1085;&#1100;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iskunovaig\&#1052;&#1086;&#1080;%20&#1076;&#1086;&#1082;&#1091;&#1084;&#1077;&#1085;&#1090;&#1099;\&#1059;&#1063;&#1045;&#1041;&#1053;&#1067;&#1049;%20&#1054;&#1058;&#1044;&#1045;&#1051;%20%20&#1056;&#1040;&#1047;&#1053;&#1054;&#1045;\&#1050;&#1054;&#1053;&#1058;&#1048;&#1053;&#1043;&#1045;&#1053;&#1058;\&#1050;&#1054;&#1053;&#1058;&#1048;&#1053;&#1043;&#1045;&#1053;&#1058;%20&#1047;&#1040;&#1054;&#1063;&#1053;&#1048;&#1050;&#1054;&#1042;\&#1050;&#1086;&#1085;&#1090;&#1080;&#1085;&#1075;&#1077;&#1085;&#1090;%20&#1030;&#1047;&#1054;%20&#1085;&#1072;%20&#1076;&#1077;&#1085;&#1085;&#1086;&#1084;&#1091;%202020\&#1048;&#1047;&#1054;%20&#1085;&#1072;%201%20&#1083;&#1080;&#1089;&#1090;&#1086;&#1087;&#1072;&#1076;&#1072;%2020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ього"/>
      <sheetName val="Сокр.всего"/>
      <sheetName val="Иностранцы стар"/>
      <sheetName val="Бюджет"/>
      <sheetName val="Сокр.бюджет"/>
      <sheetName val="Контракт"/>
      <sheetName val="Сокр.контракт"/>
      <sheetName val="Вакансия бюджетБАК и МАГ"/>
      <sheetName val="Вакансии контракт"/>
      <sheetName val="Вакбюджет5курс"/>
      <sheetName val="Лист1"/>
    </sheetNames>
    <sheetDataSet>
      <sheetData sheetId="3">
        <row r="7">
          <cell r="D7">
            <v>1</v>
          </cell>
          <cell r="F7">
            <v>4</v>
          </cell>
          <cell r="H7">
            <v>4</v>
          </cell>
          <cell r="J7">
            <v>0</v>
          </cell>
          <cell r="M7">
            <v>0</v>
          </cell>
          <cell r="N7">
            <v>0</v>
          </cell>
          <cell r="P7">
            <v>3</v>
          </cell>
          <cell r="Q7">
            <v>0</v>
          </cell>
        </row>
        <row r="8">
          <cell r="F8">
            <v>0</v>
          </cell>
          <cell r="H8">
            <v>0</v>
          </cell>
          <cell r="J8">
            <v>0</v>
          </cell>
          <cell r="M8">
            <v>5</v>
          </cell>
          <cell r="N8">
            <v>0</v>
          </cell>
          <cell r="P8">
            <v>5</v>
          </cell>
          <cell r="Q8">
            <v>0</v>
          </cell>
        </row>
        <row r="9">
          <cell r="D9">
            <v>3</v>
          </cell>
          <cell r="F9">
            <v>1</v>
          </cell>
          <cell r="H9">
            <v>0</v>
          </cell>
          <cell r="J9">
            <v>0</v>
          </cell>
          <cell r="M9">
            <v>0</v>
          </cell>
          <cell r="N9">
            <v>0</v>
          </cell>
          <cell r="P9">
            <v>0</v>
          </cell>
          <cell r="Q9">
            <v>0</v>
          </cell>
        </row>
        <row r="10">
          <cell r="D10">
            <v>3</v>
          </cell>
          <cell r="F10">
            <v>0</v>
          </cell>
          <cell r="H10">
            <v>0</v>
          </cell>
          <cell r="J10">
            <v>0</v>
          </cell>
          <cell r="M10">
            <v>0</v>
          </cell>
          <cell r="N10">
            <v>0</v>
          </cell>
          <cell r="P10">
            <v>0</v>
          </cell>
          <cell r="Q10">
            <v>0</v>
          </cell>
        </row>
        <row r="11">
          <cell r="D11">
            <v>3</v>
          </cell>
          <cell r="F11">
            <v>0</v>
          </cell>
          <cell r="H11">
            <v>3</v>
          </cell>
          <cell r="J11">
            <v>0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</row>
        <row r="12">
          <cell r="D12">
            <v>5</v>
          </cell>
          <cell r="F12">
            <v>1</v>
          </cell>
          <cell r="H12">
            <v>0</v>
          </cell>
          <cell r="J12">
            <v>0</v>
          </cell>
          <cell r="M12">
            <v>0</v>
          </cell>
          <cell r="N12">
            <v>0</v>
          </cell>
          <cell r="P12">
            <v>0</v>
          </cell>
          <cell r="Q12">
            <v>0</v>
          </cell>
        </row>
        <row r="13">
          <cell r="D13">
            <v>1</v>
          </cell>
          <cell r="F13">
            <v>2</v>
          </cell>
          <cell r="H13">
            <v>1</v>
          </cell>
          <cell r="J13">
            <v>0</v>
          </cell>
          <cell r="M13">
            <v>0</v>
          </cell>
          <cell r="N13">
            <v>0</v>
          </cell>
          <cell r="P13">
            <v>0</v>
          </cell>
          <cell r="Q13">
            <v>0</v>
          </cell>
        </row>
        <row r="16">
          <cell r="D16">
            <v>97</v>
          </cell>
          <cell r="F16">
            <v>84</v>
          </cell>
          <cell r="H16">
            <v>82</v>
          </cell>
          <cell r="J16">
            <v>32</v>
          </cell>
          <cell r="M16">
            <v>41</v>
          </cell>
          <cell r="N16">
            <v>9</v>
          </cell>
          <cell r="P16">
            <v>106</v>
          </cell>
          <cell r="Q16">
            <v>8</v>
          </cell>
        </row>
        <row r="17">
          <cell r="D17">
            <v>8</v>
          </cell>
          <cell r="F17">
            <v>9</v>
          </cell>
          <cell r="H17">
            <v>12</v>
          </cell>
          <cell r="J17">
            <v>12</v>
          </cell>
          <cell r="M17">
            <v>3</v>
          </cell>
          <cell r="N17">
            <v>0</v>
          </cell>
          <cell r="P17">
            <v>7</v>
          </cell>
          <cell r="Q17">
            <v>0</v>
          </cell>
        </row>
        <row r="18">
          <cell r="D18">
            <v>5</v>
          </cell>
          <cell r="F18">
            <v>1</v>
          </cell>
          <cell r="H18">
            <v>0</v>
          </cell>
          <cell r="J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</row>
        <row r="19">
          <cell r="D19">
            <v>2</v>
          </cell>
          <cell r="F19">
            <v>0</v>
          </cell>
          <cell r="H19">
            <v>0</v>
          </cell>
          <cell r="J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</row>
        <row r="20">
          <cell r="D20">
            <v>5</v>
          </cell>
          <cell r="F20">
            <v>2</v>
          </cell>
          <cell r="H20">
            <v>6</v>
          </cell>
          <cell r="J20">
            <v>2</v>
          </cell>
          <cell r="M20">
            <v>2</v>
          </cell>
          <cell r="N20">
            <v>0</v>
          </cell>
          <cell r="P20">
            <v>2</v>
          </cell>
          <cell r="Q20">
            <v>0</v>
          </cell>
        </row>
        <row r="21">
          <cell r="D21">
            <v>14</v>
          </cell>
          <cell r="F21">
            <v>14</v>
          </cell>
          <cell r="H21">
            <v>16</v>
          </cell>
          <cell r="J21">
            <v>0</v>
          </cell>
          <cell r="M21">
            <v>6</v>
          </cell>
          <cell r="N21">
            <v>0</v>
          </cell>
          <cell r="P21">
            <v>5</v>
          </cell>
          <cell r="Q21">
            <v>0</v>
          </cell>
        </row>
        <row r="24">
          <cell r="D24">
            <v>25</v>
          </cell>
          <cell r="F24">
            <v>20</v>
          </cell>
          <cell r="H24">
            <v>24</v>
          </cell>
          <cell r="J24">
            <v>10</v>
          </cell>
          <cell r="M24">
            <v>6</v>
          </cell>
          <cell r="N24">
            <v>0</v>
          </cell>
          <cell r="P24">
            <v>7</v>
          </cell>
          <cell r="Q24">
            <v>0</v>
          </cell>
        </row>
        <row r="25">
          <cell r="D25">
            <v>11</v>
          </cell>
          <cell r="F25">
            <v>9</v>
          </cell>
          <cell r="H25">
            <v>22</v>
          </cell>
          <cell r="J25">
            <v>10</v>
          </cell>
          <cell r="M25">
            <v>9</v>
          </cell>
          <cell r="N25">
            <v>0</v>
          </cell>
          <cell r="P25">
            <v>32</v>
          </cell>
          <cell r="Q25">
            <v>0</v>
          </cell>
        </row>
        <row r="26">
          <cell r="D26">
            <v>18</v>
          </cell>
          <cell r="F26">
            <v>15</v>
          </cell>
          <cell r="H26">
            <v>19</v>
          </cell>
          <cell r="J26">
            <v>10</v>
          </cell>
          <cell r="M26">
            <v>7</v>
          </cell>
          <cell r="N26">
            <v>0</v>
          </cell>
          <cell r="P26">
            <v>9</v>
          </cell>
          <cell r="Q26">
            <v>0</v>
          </cell>
        </row>
        <row r="29">
          <cell r="D29">
            <v>27</v>
          </cell>
          <cell r="F29">
            <v>23</v>
          </cell>
          <cell r="H29">
            <v>22</v>
          </cell>
          <cell r="J29">
            <v>8</v>
          </cell>
          <cell r="M29">
            <v>8</v>
          </cell>
          <cell r="N29">
            <v>0</v>
          </cell>
          <cell r="P29">
            <v>0</v>
          </cell>
          <cell r="Q29">
            <v>10</v>
          </cell>
        </row>
        <row r="30">
          <cell r="D30">
            <v>42</v>
          </cell>
          <cell r="F30">
            <v>44</v>
          </cell>
          <cell r="H30">
            <v>34</v>
          </cell>
          <cell r="J30">
            <v>19</v>
          </cell>
          <cell r="M30">
            <v>12</v>
          </cell>
          <cell r="N30">
            <v>0</v>
          </cell>
          <cell r="P30">
            <v>17</v>
          </cell>
          <cell r="Q30">
            <v>0</v>
          </cell>
        </row>
        <row r="31">
          <cell r="D31">
            <v>16</v>
          </cell>
          <cell r="F31">
            <v>27</v>
          </cell>
          <cell r="H31">
            <v>34</v>
          </cell>
          <cell r="J31">
            <v>6</v>
          </cell>
          <cell r="M31">
            <v>0</v>
          </cell>
          <cell r="N31">
            <v>0</v>
          </cell>
          <cell r="P31">
            <v>14</v>
          </cell>
          <cell r="Q31">
            <v>0</v>
          </cell>
        </row>
        <row r="32">
          <cell r="D32">
            <v>31</v>
          </cell>
          <cell r="F32">
            <v>19</v>
          </cell>
          <cell r="H32">
            <v>22</v>
          </cell>
          <cell r="J32">
            <v>12</v>
          </cell>
          <cell r="M32">
            <v>0</v>
          </cell>
          <cell r="N32">
            <v>0</v>
          </cell>
          <cell r="P32">
            <v>0</v>
          </cell>
          <cell r="Q32">
            <v>0</v>
          </cell>
        </row>
        <row r="33">
          <cell r="D33">
            <v>40</v>
          </cell>
          <cell r="F33">
            <v>27</v>
          </cell>
          <cell r="H33">
            <v>28</v>
          </cell>
          <cell r="J33">
            <v>18</v>
          </cell>
          <cell r="M33">
            <v>14</v>
          </cell>
          <cell r="N33">
            <v>0</v>
          </cell>
          <cell r="P33">
            <v>15</v>
          </cell>
          <cell r="Q33">
            <v>0</v>
          </cell>
        </row>
        <row r="34">
          <cell r="D34">
            <v>30</v>
          </cell>
          <cell r="F34">
            <v>20</v>
          </cell>
          <cell r="H34">
            <v>21</v>
          </cell>
          <cell r="J34">
            <v>0</v>
          </cell>
          <cell r="M34">
            <v>10</v>
          </cell>
          <cell r="N34">
            <v>0</v>
          </cell>
          <cell r="P34">
            <v>6</v>
          </cell>
          <cell r="Q34">
            <v>0</v>
          </cell>
        </row>
        <row r="38">
          <cell r="D38">
            <v>5</v>
          </cell>
          <cell r="F38">
            <v>8</v>
          </cell>
          <cell r="H38">
            <v>7</v>
          </cell>
          <cell r="J38">
            <v>9</v>
          </cell>
          <cell r="M38">
            <v>4</v>
          </cell>
          <cell r="N38">
            <v>0</v>
          </cell>
          <cell r="P38">
            <v>7</v>
          </cell>
          <cell r="Q38">
            <v>0</v>
          </cell>
        </row>
        <row r="39">
          <cell r="D39">
            <v>87</v>
          </cell>
          <cell r="F39">
            <v>95</v>
          </cell>
          <cell r="H39">
            <v>85</v>
          </cell>
          <cell r="J39">
            <v>33</v>
          </cell>
          <cell r="M39">
            <v>29</v>
          </cell>
          <cell r="N39">
            <v>0</v>
          </cell>
          <cell r="P39">
            <v>52</v>
          </cell>
          <cell r="Q39">
            <v>0</v>
          </cell>
        </row>
        <row r="40">
          <cell r="D40">
            <v>1</v>
          </cell>
          <cell r="F40">
            <v>1</v>
          </cell>
          <cell r="H40">
            <v>2</v>
          </cell>
          <cell r="J40">
            <v>4</v>
          </cell>
          <cell r="M40">
            <v>2</v>
          </cell>
          <cell r="N40">
            <v>0</v>
          </cell>
          <cell r="P40">
            <v>3</v>
          </cell>
          <cell r="Q40">
            <v>0</v>
          </cell>
        </row>
        <row r="41">
          <cell r="D41">
            <v>35</v>
          </cell>
          <cell r="F41">
            <v>32</v>
          </cell>
          <cell r="H41">
            <v>31</v>
          </cell>
          <cell r="J41">
            <v>16</v>
          </cell>
          <cell r="M41">
            <v>20</v>
          </cell>
          <cell r="N41">
            <v>0</v>
          </cell>
          <cell r="P41">
            <v>20</v>
          </cell>
          <cell r="Q41">
            <v>0</v>
          </cell>
        </row>
        <row r="44">
          <cell r="D44">
            <v>42</v>
          </cell>
          <cell r="F44">
            <v>26</v>
          </cell>
          <cell r="H44">
            <v>27</v>
          </cell>
          <cell r="J44">
            <v>9</v>
          </cell>
          <cell r="M44">
            <v>19</v>
          </cell>
          <cell r="N44">
            <v>0</v>
          </cell>
          <cell r="P44">
            <v>21</v>
          </cell>
          <cell r="Q44">
            <v>0</v>
          </cell>
        </row>
        <row r="45">
          <cell r="D45">
            <v>61</v>
          </cell>
          <cell r="F45">
            <v>57</v>
          </cell>
          <cell r="H45">
            <v>70</v>
          </cell>
          <cell r="J45">
            <v>32</v>
          </cell>
          <cell r="M45">
            <v>26</v>
          </cell>
          <cell r="N45">
            <v>0</v>
          </cell>
          <cell r="P45">
            <v>26</v>
          </cell>
          <cell r="Q45">
            <v>0</v>
          </cell>
        </row>
        <row r="46">
          <cell r="D46">
            <v>24</v>
          </cell>
          <cell r="F46">
            <v>25</v>
          </cell>
          <cell r="H46">
            <v>31</v>
          </cell>
          <cell r="J46">
            <v>15</v>
          </cell>
          <cell r="M46">
            <v>14</v>
          </cell>
          <cell r="N46">
            <v>0</v>
          </cell>
          <cell r="P46">
            <v>15</v>
          </cell>
          <cell r="Q46">
            <v>0</v>
          </cell>
        </row>
        <row r="47">
          <cell r="D47">
            <v>29</v>
          </cell>
          <cell r="F47">
            <v>21</v>
          </cell>
          <cell r="H47">
            <v>31</v>
          </cell>
          <cell r="J47">
            <v>13</v>
          </cell>
          <cell r="M47">
            <v>14</v>
          </cell>
          <cell r="N47">
            <v>0</v>
          </cell>
          <cell r="P47">
            <v>14</v>
          </cell>
          <cell r="Q47">
            <v>0</v>
          </cell>
        </row>
        <row r="48">
          <cell r="D48">
            <v>14</v>
          </cell>
          <cell r="F48">
            <v>9</v>
          </cell>
          <cell r="H48">
            <v>7</v>
          </cell>
          <cell r="J48">
            <v>5</v>
          </cell>
          <cell r="M48">
            <v>6</v>
          </cell>
          <cell r="N48">
            <v>0</v>
          </cell>
          <cell r="P48">
            <v>10</v>
          </cell>
          <cell r="Q48">
            <v>0</v>
          </cell>
        </row>
        <row r="49">
          <cell r="D49">
            <v>49</v>
          </cell>
          <cell r="F49">
            <v>25</v>
          </cell>
          <cell r="H49">
            <v>35</v>
          </cell>
          <cell r="J49">
            <v>22</v>
          </cell>
          <cell r="M49">
            <v>20</v>
          </cell>
          <cell r="N49">
            <v>0</v>
          </cell>
          <cell r="P49">
            <v>18</v>
          </cell>
          <cell r="Q49">
            <v>0</v>
          </cell>
        </row>
        <row r="50">
          <cell r="D50">
            <v>5</v>
          </cell>
          <cell r="F50">
            <v>0</v>
          </cell>
          <cell r="H50">
            <v>5</v>
          </cell>
          <cell r="J50">
            <v>0</v>
          </cell>
          <cell r="M50">
            <v>5</v>
          </cell>
          <cell r="N50">
            <v>0</v>
          </cell>
          <cell r="P50">
            <v>1</v>
          </cell>
          <cell r="Q50">
            <v>0</v>
          </cell>
        </row>
        <row r="53">
          <cell r="D53">
            <v>2</v>
          </cell>
          <cell r="F53">
            <v>0</v>
          </cell>
          <cell r="H53">
            <v>0</v>
          </cell>
          <cell r="J53">
            <v>0</v>
          </cell>
          <cell r="M53">
            <v>0</v>
          </cell>
          <cell r="N53">
            <v>0</v>
          </cell>
          <cell r="P53">
            <v>0</v>
          </cell>
          <cell r="Q53">
            <v>0</v>
          </cell>
        </row>
        <row r="54">
          <cell r="D54">
            <v>19</v>
          </cell>
          <cell r="F54">
            <v>18</v>
          </cell>
          <cell r="H54">
            <v>27</v>
          </cell>
          <cell r="J54">
            <v>17</v>
          </cell>
          <cell r="M54">
            <v>8</v>
          </cell>
          <cell r="N54">
            <v>0</v>
          </cell>
          <cell r="P54">
            <v>28</v>
          </cell>
          <cell r="Q54">
            <v>0</v>
          </cell>
        </row>
        <row r="55">
          <cell r="D55">
            <v>7</v>
          </cell>
          <cell r="F55">
            <v>7</v>
          </cell>
          <cell r="H55">
            <v>6</v>
          </cell>
          <cell r="J55">
            <v>0</v>
          </cell>
          <cell r="M55">
            <v>0</v>
          </cell>
          <cell r="N55">
            <v>0</v>
          </cell>
          <cell r="P55">
            <v>0</v>
          </cell>
        </row>
        <row r="56">
          <cell r="D56">
            <v>20</v>
          </cell>
          <cell r="F56">
            <v>5</v>
          </cell>
          <cell r="H56">
            <v>5</v>
          </cell>
          <cell r="J56">
            <v>5</v>
          </cell>
          <cell r="M56">
            <v>5</v>
          </cell>
          <cell r="N56">
            <v>0</v>
          </cell>
          <cell r="P56">
            <v>18</v>
          </cell>
          <cell r="Q56">
            <v>0</v>
          </cell>
        </row>
        <row r="57">
          <cell r="D57">
            <v>16</v>
          </cell>
          <cell r="F57">
            <v>17</v>
          </cell>
          <cell r="H57">
            <v>22</v>
          </cell>
          <cell r="J57">
            <v>7</v>
          </cell>
          <cell r="M57">
            <v>5</v>
          </cell>
          <cell r="N57">
            <v>0</v>
          </cell>
          <cell r="P57">
            <v>3</v>
          </cell>
          <cell r="Q57">
            <v>0</v>
          </cell>
        </row>
        <row r="61">
          <cell r="D61">
            <v>12</v>
          </cell>
          <cell r="F61">
            <v>10</v>
          </cell>
          <cell r="H61">
            <v>9</v>
          </cell>
          <cell r="J61">
            <v>4</v>
          </cell>
          <cell r="M61">
            <v>2</v>
          </cell>
          <cell r="N61">
            <v>0</v>
          </cell>
          <cell r="P61">
            <v>3</v>
          </cell>
          <cell r="Q61">
            <v>0</v>
          </cell>
        </row>
        <row r="62">
          <cell r="D62">
            <v>10</v>
          </cell>
          <cell r="F62">
            <v>6</v>
          </cell>
          <cell r="H62">
            <v>10</v>
          </cell>
          <cell r="J62">
            <v>8</v>
          </cell>
          <cell r="M62">
            <v>5</v>
          </cell>
          <cell r="N62">
            <v>0</v>
          </cell>
          <cell r="P62">
            <v>13</v>
          </cell>
          <cell r="Q62">
            <v>0</v>
          </cell>
        </row>
        <row r="63">
          <cell r="D63">
            <v>3</v>
          </cell>
          <cell r="F63">
            <v>5</v>
          </cell>
          <cell r="H63">
            <v>4</v>
          </cell>
          <cell r="J63">
            <v>9</v>
          </cell>
          <cell r="M63">
            <v>2</v>
          </cell>
          <cell r="N63">
            <v>0</v>
          </cell>
          <cell r="P63">
            <v>5</v>
          </cell>
          <cell r="Q63">
            <v>0</v>
          </cell>
        </row>
        <row r="64">
          <cell r="D64">
            <v>8</v>
          </cell>
          <cell r="F64">
            <v>10</v>
          </cell>
          <cell r="H64">
            <v>13</v>
          </cell>
          <cell r="J64">
            <v>5</v>
          </cell>
          <cell r="M64">
            <v>3</v>
          </cell>
          <cell r="N64">
            <v>0</v>
          </cell>
          <cell r="P64">
            <v>5</v>
          </cell>
          <cell r="Q64">
            <v>0</v>
          </cell>
        </row>
        <row r="65">
          <cell r="D65">
            <v>2</v>
          </cell>
          <cell r="F65">
            <v>0</v>
          </cell>
          <cell r="H65">
            <v>4</v>
          </cell>
          <cell r="J65">
            <v>0</v>
          </cell>
          <cell r="M65">
            <v>0</v>
          </cell>
          <cell r="N65">
            <v>0</v>
          </cell>
          <cell r="P65">
            <v>0</v>
          </cell>
          <cell r="Q65">
            <v>0</v>
          </cell>
        </row>
        <row r="66">
          <cell r="D66">
            <v>1</v>
          </cell>
          <cell r="F66">
            <v>0</v>
          </cell>
          <cell r="H66">
            <v>0</v>
          </cell>
          <cell r="J66">
            <v>0</v>
          </cell>
          <cell r="M66">
            <v>0</v>
          </cell>
          <cell r="N66">
            <v>0</v>
          </cell>
          <cell r="P66">
            <v>0</v>
          </cell>
          <cell r="Q66">
            <v>0</v>
          </cell>
        </row>
        <row r="69">
          <cell r="D69">
            <v>18</v>
          </cell>
          <cell r="F69">
            <v>17</v>
          </cell>
          <cell r="H69">
            <v>11</v>
          </cell>
          <cell r="J69">
            <v>13</v>
          </cell>
          <cell r="M69">
            <v>5</v>
          </cell>
          <cell r="N69">
            <v>0</v>
          </cell>
          <cell r="P69">
            <v>8</v>
          </cell>
          <cell r="Q69">
            <v>0</v>
          </cell>
        </row>
        <row r="70">
          <cell r="D70">
            <v>7</v>
          </cell>
          <cell r="F70">
            <v>7</v>
          </cell>
          <cell r="H70">
            <v>9</v>
          </cell>
          <cell r="J70">
            <v>8</v>
          </cell>
          <cell r="M70">
            <v>1</v>
          </cell>
          <cell r="N70">
            <v>0</v>
          </cell>
          <cell r="P70">
            <v>5</v>
          </cell>
          <cell r="Q70">
            <v>0</v>
          </cell>
        </row>
        <row r="71">
          <cell r="D71">
            <v>4</v>
          </cell>
          <cell r="F71">
            <v>4</v>
          </cell>
          <cell r="H71">
            <v>3</v>
          </cell>
          <cell r="M71">
            <v>1</v>
          </cell>
          <cell r="N71">
            <v>0</v>
          </cell>
          <cell r="P71">
            <v>4</v>
          </cell>
          <cell r="Q71">
            <v>0</v>
          </cell>
        </row>
        <row r="72">
          <cell r="D72">
            <v>0</v>
          </cell>
          <cell r="F72">
            <v>0</v>
          </cell>
          <cell r="H72">
            <v>0</v>
          </cell>
          <cell r="J72">
            <v>0</v>
          </cell>
          <cell r="M72">
            <v>0</v>
          </cell>
          <cell r="N72">
            <v>0</v>
          </cell>
          <cell r="P72">
            <v>0</v>
          </cell>
          <cell r="Q72">
            <v>0</v>
          </cell>
        </row>
        <row r="73">
          <cell r="H73">
            <v>23</v>
          </cell>
          <cell r="J73">
            <v>21</v>
          </cell>
        </row>
      </sheetData>
      <sheetData sheetId="5">
        <row r="7">
          <cell r="C7">
            <v>39</v>
          </cell>
          <cell r="D7">
            <v>26</v>
          </cell>
          <cell r="E7">
            <v>43</v>
          </cell>
          <cell r="F7">
            <v>29</v>
          </cell>
          <cell r="G7">
            <v>8</v>
          </cell>
          <cell r="H7">
            <v>0</v>
          </cell>
          <cell r="I7">
            <v>5</v>
          </cell>
          <cell r="J7">
            <v>0</v>
          </cell>
        </row>
        <row r="8">
          <cell r="C8" t="str">
            <v>0</v>
          </cell>
          <cell r="D8" t="str">
            <v>0</v>
          </cell>
          <cell r="E8">
            <v>0</v>
          </cell>
          <cell r="F8">
            <v>0</v>
          </cell>
          <cell r="G8">
            <v>17</v>
          </cell>
          <cell r="H8">
            <v>0</v>
          </cell>
          <cell r="I8">
            <v>4</v>
          </cell>
          <cell r="J8">
            <v>0</v>
          </cell>
        </row>
        <row r="9">
          <cell r="C9">
            <v>17</v>
          </cell>
          <cell r="D9">
            <v>12</v>
          </cell>
          <cell r="E9">
            <v>23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C10">
            <v>13</v>
          </cell>
          <cell r="D10">
            <v>5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C11">
            <v>3</v>
          </cell>
          <cell r="D11">
            <v>9</v>
          </cell>
          <cell r="E11">
            <v>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C12">
            <v>15</v>
          </cell>
          <cell r="D12">
            <v>18</v>
          </cell>
          <cell r="E12">
            <v>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C13">
            <v>14</v>
          </cell>
          <cell r="D13">
            <v>16</v>
          </cell>
          <cell r="E13">
            <v>19</v>
          </cell>
          <cell r="F13">
            <v>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6">
          <cell r="C16">
            <v>5</v>
          </cell>
          <cell r="D16">
            <v>2</v>
          </cell>
          <cell r="E16">
            <v>6</v>
          </cell>
          <cell r="F16">
            <v>1</v>
          </cell>
          <cell r="G16">
            <v>7</v>
          </cell>
          <cell r="H16">
            <v>0</v>
          </cell>
          <cell r="I16">
            <v>0</v>
          </cell>
          <cell r="J16">
            <v>0</v>
          </cell>
        </row>
        <row r="17">
          <cell r="C17">
            <v>11</v>
          </cell>
          <cell r="D17">
            <v>11</v>
          </cell>
          <cell r="E17">
            <v>1</v>
          </cell>
          <cell r="F17">
            <v>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C18">
            <v>0</v>
          </cell>
          <cell r="D18">
            <v>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C19">
            <v>3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C20">
            <v>3</v>
          </cell>
          <cell r="D20">
            <v>1</v>
          </cell>
          <cell r="E20">
            <v>2</v>
          </cell>
          <cell r="F20">
            <v>1</v>
          </cell>
          <cell r="G20">
            <v>6</v>
          </cell>
          <cell r="H20">
            <v>0</v>
          </cell>
          <cell r="I20">
            <v>16</v>
          </cell>
          <cell r="J20">
            <v>0</v>
          </cell>
        </row>
        <row r="21">
          <cell r="C21">
            <v>4</v>
          </cell>
          <cell r="D21">
            <v>9</v>
          </cell>
          <cell r="E21">
            <v>2</v>
          </cell>
          <cell r="F21">
            <v>2</v>
          </cell>
          <cell r="G21">
            <v>0</v>
          </cell>
          <cell r="H21">
            <v>0</v>
          </cell>
          <cell r="I21">
            <v>2</v>
          </cell>
          <cell r="J21">
            <v>3</v>
          </cell>
        </row>
        <row r="24">
          <cell r="C24">
            <v>7</v>
          </cell>
          <cell r="D24">
            <v>7</v>
          </cell>
          <cell r="E24">
            <v>3</v>
          </cell>
          <cell r="F24">
            <v>2</v>
          </cell>
          <cell r="G24">
            <v>0</v>
          </cell>
          <cell r="H24">
            <v>0</v>
          </cell>
          <cell r="I24">
            <v>3</v>
          </cell>
          <cell r="J24">
            <v>0</v>
          </cell>
        </row>
        <row r="25">
          <cell r="C25">
            <v>0</v>
          </cell>
          <cell r="D25">
            <v>0</v>
          </cell>
          <cell r="E25">
            <v>2</v>
          </cell>
          <cell r="F25">
            <v>2</v>
          </cell>
          <cell r="G25">
            <v>0</v>
          </cell>
          <cell r="H25">
            <v>0</v>
          </cell>
          <cell r="I25">
            <v>2</v>
          </cell>
          <cell r="J25">
            <v>0</v>
          </cell>
        </row>
        <row r="26">
          <cell r="C26">
            <v>8</v>
          </cell>
          <cell r="D26">
            <v>1</v>
          </cell>
          <cell r="E26">
            <v>2</v>
          </cell>
          <cell r="F26">
            <v>1</v>
          </cell>
          <cell r="G26">
            <v>0</v>
          </cell>
          <cell r="H26">
            <v>0</v>
          </cell>
          <cell r="I26">
            <v>10</v>
          </cell>
          <cell r="J26">
            <v>0</v>
          </cell>
        </row>
        <row r="29">
          <cell r="C29">
            <v>4</v>
          </cell>
          <cell r="D29">
            <v>0</v>
          </cell>
          <cell r="E29">
            <v>2</v>
          </cell>
          <cell r="F29">
            <v>0</v>
          </cell>
          <cell r="G29">
            <v>0</v>
          </cell>
          <cell r="H29">
            <v>1</v>
          </cell>
          <cell r="I29">
            <v>1</v>
          </cell>
          <cell r="J29">
            <v>1</v>
          </cell>
        </row>
        <row r="30">
          <cell r="C30">
            <v>9</v>
          </cell>
          <cell r="D30">
            <v>2</v>
          </cell>
          <cell r="E30">
            <v>0</v>
          </cell>
          <cell r="F30">
            <v>2</v>
          </cell>
          <cell r="G30">
            <v>0</v>
          </cell>
          <cell r="H30">
            <v>0</v>
          </cell>
          <cell r="I30">
            <v>1</v>
          </cell>
          <cell r="J30">
            <v>0</v>
          </cell>
        </row>
        <row r="31">
          <cell r="C31">
            <v>1</v>
          </cell>
          <cell r="D31">
            <v>1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2</v>
          </cell>
          <cell r="J31">
            <v>0</v>
          </cell>
        </row>
        <row r="32">
          <cell r="C32">
            <v>22</v>
          </cell>
          <cell r="D32">
            <v>11</v>
          </cell>
          <cell r="E32">
            <v>2</v>
          </cell>
          <cell r="F32">
            <v>22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C33">
            <v>16</v>
          </cell>
          <cell r="D33">
            <v>16</v>
          </cell>
          <cell r="E33">
            <v>2</v>
          </cell>
          <cell r="F33">
            <v>0</v>
          </cell>
          <cell r="G33">
            <v>7</v>
          </cell>
          <cell r="H33">
            <v>0</v>
          </cell>
          <cell r="I33">
            <v>9</v>
          </cell>
          <cell r="J33">
            <v>0</v>
          </cell>
        </row>
        <row r="34">
          <cell r="C34">
            <v>14</v>
          </cell>
          <cell r="D34">
            <v>2</v>
          </cell>
          <cell r="E34">
            <v>1</v>
          </cell>
          <cell r="F34">
            <v>0</v>
          </cell>
          <cell r="G34">
            <v>7</v>
          </cell>
          <cell r="H34">
            <v>0</v>
          </cell>
          <cell r="I34">
            <v>16</v>
          </cell>
          <cell r="J34">
            <v>0</v>
          </cell>
        </row>
        <row r="38">
          <cell r="C38">
            <v>38</v>
          </cell>
          <cell r="D38">
            <v>39</v>
          </cell>
          <cell r="E38">
            <v>35</v>
          </cell>
          <cell r="F38">
            <v>35</v>
          </cell>
          <cell r="G38">
            <v>13</v>
          </cell>
          <cell r="H38">
            <v>0</v>
          </cell>
          <cell r="I38">
            <v>9</v>
          </cell>
          <cell r="J38">
            <v>0</v>
          </cell>
        </row>
        <row r="39">
          <cell r="C39">
            <v>17</v>
          </cell>
          <cell r="D39">
            <v>20</v>
          </cell>
          <cell r="E39">
            <v>5</v>
          </cell>
          <cell r="F39">
            <v>0</v>
          </cell>
          <cell r="G39">
            <v>6</v>
          </cell>
          <cell r="H39">
            <v>0</v>
          </cell>
          <cell r="I39">
            <v>0</v>
          </cell>
          <cell r="J39">
            <v>0</v>
          </cell>
        </row>
        <row r="40">
          <cell r="D40" t="str">
            <v>0</v>
          </cell>
          <cell r="E40" t="str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C41">
            <v>2</v>
          </cell>
          <cell r="D41">
            <v>6</v>
          </cell>
          <cell r="E41">
            <v>1</v>
          </cell>
          <cell r="F41">
            <v>1</v>
          </cell>
          <cell r="G41">
            <v>7</v>
          </cell>
          <cell r="H41">
            <v>0</v>
          </cell>
          <cell r="I41">
            <v>9</v>
          </cell>
          <cell r="J41">
            <v>0</v>
          </cell>
        </row>
        <row r="44">
          <cell r="C44">
            <v>15</v>
          </cell>
          <cell r="D44">
            <v>12</v>
          </cell>
          <cell r="E44">
            <v>5</v>
          </cell>
          <cell r="F44">
            <v>15</v>
          </cell>
          <cell r="G44">
            <v>3</v>
          </cell>
          <cell r="H44">
            <v>0</v>
          </cell>
          <cell r="I44">
            <v>2</v>
          </cell>
          <cell r="J44">
            <v>0</v>
          </cell>
        </row>
        <row r="45">
          <cell r="C45">
            <v>43</v>
          </cell>
          <cell r="D45">
            <v>78</v>
          </cell>
          <cell r="E45">
            <v>53</v>
          </cell>
          <cell r="F45">
            <v>30</v>
          </cell>
          <cell r="G45">
            <v>14</v>
          </cell>
          <cell r="H45">
            <v>0</v>
          </cell>
          <cell r="I45">
            <v>14</v>
          </cell>
          <cell r="J45">
            <v>0</v>
          </cell>
        </row>
        <row r="46">
          <cell r="C46">
            <v>49</v>
          </cell>
          <cell r="D46">
            <v>42</v>
          </cell>
          <cell r="E46">
            <v>25</v>
          </cell>
          <cell r="F46">
            <v>12</v>
          </cell>
          <cell r="G46">
            <v>7</v>
          </cell>
          <cell r="H46">
            <v>0</v>
          </cell>
          <cell r="I46">
            <v>7</v>
          </cell>
          <cell r="J46">
            <v>0</v>
          </cell>
        </row>
        <row r="47">
          <cell r="C47">
            <v>41</v>
          </cell>
          <cell r="D47">
            <v>12</v>
          </cell>
          <cell r="E47">
            <v>18</v>
          </cell>
          <cell r="F47">
            <v>11</v>
          </cell>
          <cell r="G47">
            <v>11</v>
          </cell>
          <cell r="H47">
            <v>0</v>
          </cell>
          <cell r="I47">
            <v>9</v>
          </cell>
          <cell r="J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1</v>
          </cell>
          <cell r="H48">
            <v>0</v>
          </cell>
          <cell r="I48">
            <v>3</v>
          </cell>
          <cell r="J48">
            <v>0</v>
          </cell>
        </row>
        <row r="49">
          <cell r="C49">
            <v>31</v>
          </cell>
          <cell r="D49">
            <v>31</v>
          </cell>
          <cell r="E49">
            <v>35</v>
          </cell>
          <cell r="F49">
            <v>29</v>
          </cell>
          <cell r="G49">
            <v>16</v>
          </cell>
          <cell r="H49">
            <v>0</v>
          </cell>
          <cell r="I49">
            <v>10</v>
          </cell>
          <cell r="J49">
            <v>0</v>
          </cell>
        </row>
        <row r="50">
          <cell r="C50">
            <v>26</v>
          </cell>
          <cell r="D50">
            <v>11</v>
          </cell>
          <cell r="E50">
            <v>7</v>
          </cell>
          <cell r="F50">
            <v>22</v>
          </cell>
          <cell r="G50">
            <v>9</v>
          </cell>
          <cell r="H50">
            <v>0</v>
          </cell>
          <cell r="I50">
            <v>10</v>
          </cell>
          <cell r="J50">
            <v>0</v>
          </cell>
        </row>
        <row r="53">
          <cell r="C53">
            <v>0</v>
          </cell>
          <cell r="D53">
            <v>0</v>
          </cell>
          <cell r="E53" t="str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C54">
            <v>0</v>
          </cell>
          <cell r="D54">
            <v>3</v>
          </cell>
          <cell r="E54">
            <v>0</v>
          </cell>
          <cell r="F54">
            <v>2</v>
          </cell>
          <cell r="G54">
            <v>0</v>
          </cell>
          <cell r="H54">
            <v>0</v>
          </cell>
          <cell r="I54">
            <v>1</v>
          </cell>
          <cell r="J54">
            <v>0</v>
          </cell>
        </row>
        <row r="55">
          <cell r="C55">
            <v>1</v>
          </cell>
          <cell r="D55">
            <v>0</v>
          </cell>
          <cell r="E55" t="str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C56">
            <v>1</v>
          </cell>
          <cell r="D56">
            <v>1</v>
          </cell>
          <cell r="E56">
            <v>2</v>
          </cell>
          <cell r="F56">
            <v>1</v>
          </cell>
          <cell r="G56">
            <v>0</v>
          </cell>
          <cell r="H56">
            <v>0</v>
          </cell>
          <cell r="J56">
            <v>0</v>
          </cell>
        </row>
        <row r="57">
          <cell r="C57">
            <v>1</v>
          </cell>
          <cell r="D57">
            <v>3</v>
          </cell>
          <cell r="E57">
            <v>8</v>
          </cell>
          <cell r="F57">
            <v>0</v>
          </cell>
          <cell r="G57">
            <v>0</v>
          </cell>
          <cell r="H57">
            <v>0</v>
          </cell>
          <cell r="I57">
            <v>6</v>
          </cell>
          <cell r="J57">
            <v>0</v>
          </cell>
        </row>
        <row r="61">
          <cell r="C61">
            <v>62</v>
          </cell>
          <cell r="D61">
            <v>29</v>
          </cell>
          <cell r="E61">
            <v>24</v>
          </cell>
          <cell r="F61">
            <v>12</v>
          </cell>
          <cell r="G61">
            <v>7</v>
          </cell>
          <cell r="H61">
            <v>0</v>
          </cell>
          <cell r="I61">
            <v>4</v>
          </cell>
          <cell r="J61">
            <v>0</v>
          </cell>
        </row>
        <row r="62">
          <cell r="C62">
            <v>14</v>
          </cell>
          <cell r="D62">
            <v>20</v>
          </cell>
          <cell r="E62">
            <v>24</v>
          </cell>
          <cell r="F62">
            <v>17</v>
          </cell>
          <cell r="G62">
            <v>12</v>
          </cell>
          <cell r="H62">
            <v>0</v>
          </cell>
          <cell r="I62">
            <v>8</v>
          </cell>
          <cell r="J62">
            <v>0</v>
          </cell>
        </row>
        <row r="63">
          <cell r="C63">
            <v>16</v>
          </cell>
          <cell r="D63">
            <v>19</v>
          </cell>
          <cell r="E63">
            <v>12</v>
          </cell>
          <cell r="F63">
            <v>7</v>
          </cell>
          <cell r="G63">
            <v>4</v>
          </cell>
          <cell r="H63">
            <v>0</v>
          </cell>
          <cell r="I63">
            <v>7</v>
          </cell>
          <cell r="J63">
            <v>0</v>
          </cell>
        </row>
        <row r="64">
          <cell r="C64">
            <v>28</v>
          </cell>
          <cell r="D64">
            <v>17</v>
          </cell>
          <cell r="E64">
            <v>5</v>
          </cell>
          <cell r="F64">
            <v>13</v>
          </cell>
          <cell r="G64">
            <v>5</v>
          </cell>
          <cell r="H64">
            <v>0</v>
          </cell>
          <cell r="I64">
            <v>1</v>
          </cell>
          <cell r="J64">
            <v>0</v>
          </cell>
        </row>
        <row r="65">
          <cell r="C65">
            <v>21</v>
          </cell>
          <cell r="D65">
            <v>12</v>
          </cell>
          <cell r="E65">
            <v>12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C66">
            <v>18</v>
          </cell>
          <cell r="D66">
            <v>25</v>
          </cell>
          <cell r="E66">
            <v>22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9">
          <cell r="C69">
            <v>118</v>
          </cell>
          <cell r="D69">
            <v>53</v>
          </cell>
          <cell r="E69">
            <v>45</v>
          </cell>
          <cell r="F69">
            <v>41</v>
          </cell>
          <cell r="G69">
            <v>23</v>
          </cell>
          <cell r="H69">
            <v>0</v>
          </cell>
          <cell r="I69">
            <v>14</v>
          </cell>
          <cell r="J69">
            <v>0</v>
          </cell>
        </row>
        <row r="70">
          <cell r="C70">
            <v>68</v>
          </cell>
          <cell r="D70">
            <v>44</v>
          </cell>
          <cell r="E70">
            <v>38</v>
          </cell>
          <cell r="F70">
            <v>30</v>
          </cell>
          <cell r="G70">
            <v>6</v>
          </cell>
          <cell r="H70">
            <v>0</v>
          </cell>
          <cell r="I70">
            <v>0</v>
          </cell>
          <cell r="J70">
            <v>0</v>
          </cell>
        </row>
        <row r="71">
          <cell r="C71">
            <v>17</v>
          </cell>
          <cell r="D71">
            <v>15</v>
          </cell>
          <cell r="E71">
            <v>14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C72">
            <v>20</v>
          </cell>
          <cell r="D72">
            <v>16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E73">
            <v>97</v>
          </cell>
          <cell r="F73">
            <v>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  <sheetName val="контракт"/>
      <sheetName val="разом"/>
    </sheetNames>
    <sheetDataSet>
      <sheetData sheetId="0">
        <row r="5">
          <cell r="I5">
            <v>0</v>
          </cell>
        </row>
        <row r="6">
          <cell r="E6">
            <v>1</v>
          </cell>
          <cell r="I6">
            <v>1</v>
          </cell>
        </row>
        <row r="7">
          <cell r="E7">
            <v>0</v>
          </cell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2"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1</v>
          </cell>
        </row>
        <row r="14">
          <cell r="E14">
            <v>1</v>
          </cell>
          <cell r="I14">
            <v>1</v>
          </cell>
          <cell r="O14">
            <v>0</v>
          </cell>
        </row>
        <row r="15">
          <cell r="E15">
            <v>2</v>
          </cell>
          <cell r="G15">
            <v>0</v>
          </cell>
          <cell r="I15">
            <v>2</v>
          </cell>
          <cell r="O15">
            <v>0</v>
          </cell>
        </row>
        <row r="16">
          <cell r="E16">
            <v>1</v>
          </cell>
          <cell r="I16">
            <v>1</v>
          </cell>
        </row>
        <row r="17">
          <cell r="F17">
            <v>1</v>
          </cell>
          <cell r="I17">
            <v>1</v>
          </cell>
          <cell r="O17">
            <v>0</v>
          </cell>
        </row>
        <row r="18">
          <cell r="I18">
            <v>0</v>
          </cell>
        </row>
        <row r="19">
          <cell r="I19">
            <v>0</v>
          </cell>
          <cell r="O19">
            <v>0</v>
          </cell>
        </row>
        <row r="20">
          <cell r="I20">
            <v>0</v>
          </cell>
        </row>
        <row r="21">
          <cell r="E21">
            <v>3</v>
          </cell>
          <cell r="F21">
            <v>1</v>
          </cell>
          <cell r="G21">
            <v>0</v>
          </cell>
          <cell r="H21">
            <v>0</v>
          </cell>
          <cell r="I21">
            <v>4</v>
          </cell>
        </row>
        <row r="23">
          <cell r="I23">
            <v>0</v>
          </cell>
          <cell r="O23">
            <v>0</v>
          </cell>
        </row>
        <row r="24">
          <cell r="I24">
            <v>0</v>
          </cell>
        </row>
        <row r="25">
          <cell r="F25">
            <v>2</v>
          </cell>
          <cell r="G25">
            <v>1</v>
          </cell>
          <cell r="I25">
            <v>3</v>
          </cell>
          <cell r="O25">
            <v>0</v>
          </cell>
        </row>
        <row r="26">
          <cell r="I26">
            <v>0</v>
          </cell>
        </row>
        <row r="27">
          <cell r="F27">
            <v>1</v>
          </cell>
          <cell r="G27">
            <v>3</v>
          </cell>
          <cell r="I27">
            <v>4</v>
          </cell>
          <cell r="O27">
            <v>0</v>
          </cell>
        </row>
        <row r="28">
          <cell r="I28">
            <v>0</v>
          </cell>
        </row>
        <row r="29">
          <cell r="F29">
            <v>1</v>
          </cell>
          <cell r="G29">
            <v>2</v>
          </cell>
          <cell r="I29">
            <v>3</v>
          </cell>
          <cell r="O29">
            <v>0</v>
          </cell>
        </row>
        <row r="30">
          <cell r="I30">
            <v>0</v>
          </cell>
        </row>
        <row r="31">
          <cell r="F31">
            <v>2</v>
          </cell>
          <cell r="I31">
            <v>2</v>
          </cell>
          <cell r="O31">
            <v>0</v>
          </cell>
        </row>
        <row r="32">
          <cell r="I32">
            <v>0</v>
          </cell>
        </row>
        <row r="33">
          <cell r="E33">
            <v>0</v>
          </cell>
          <cell r="F33">
            <v>6</v>
          </cell>
          <cell r="G33">
            <v>6</v>
          </cell>
          <cell r="H33">
            <v>0</v>
          </cell>
          <cell r="I33">
            <v>12</v>
          </cell>
        </row>
        <row r="35">
          <cell r="F35">
            <v>3</v>
          </cell>
          <cell r="H35">
            <v>3</v>
          </cell>
          <cell r="I35">
            <v>6</v>
          </cell>
          <cell r="O35">
            <v>0</v>
          </cell>
        </row>
        <row r="36">
          <cell r="I36">
            <v>0</v>
          </cell>
        </row>
        <row r="37">
          <cell r="E37">
            <v>1</v>
          </cell>
          <cell r="F37">
            <v>4</v>
          </cell>
          <cell r="G37">
            <v>5</v>
          </cell>
          <cell r="I37">
            <v>10</v>
          </cell>
          <cell r="O37">
            <v>0</v>
          </cell>
        </row>
        <row r="38">
          <cell r="I38">
            <v>0</v>
          </cell>
        </row>
        <row r="39">
          <cell r="I39">
            <v>0</v>
          </cell>
          <cell r="O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E43">
            <v>1</v>
          </cell>
          <cell r="F43">
            <v>7</v>
          </cell>
          <cell r="G43">
            <v>5</v>
          </cell>
          <cell r="H43">
            <v>3</v>
          </cell>
          <cell r="I43">
            <v>16</v>
          </cell>
        </row>
        <row r="45">
          <cell r="E45">
            <v>3</v>
          </cell>
          <cell r="F45">
            <v>6</v>
          </cell>
          <cell r="G45">
            <v>2</v>
          </cell>
          <cell r="H45">
            <v>2</v>
          </cell>
          <cell r="I45">
            <v>13</v>
          </cell>
          <cell r="O45">
            <v>0</v>
          </cell>
        </row>
        <row r="46">
          <cell r="I46">
            <v>0</v>
          </cell>
        </row>
        <row r="47">
          <cell r="E47">
            <v>4</v>
          </cell>
          <cell r="F47">
            <v>3</v>
          </cell>
          <cell r="G47">
            <v>2</v>
          </cell>
          <cell r="I47">
            <v>9</v>
          </cell>
          <cell r="O47">
            <v>0</v>
          </cell>
        </row>
        <row r="48">
          <cell r="I48">
            <v>0</v>
          </cell>
        </row>
        <row r="49">
          <cell r="E49">
            <v>3</v>
          </cell>
          <cell r="F49">
            <v>2</v>
          </cell>
          <cell r="G49">
            <v>0</v>
          </cell>
          <cell r="H49">
            <v>2</v>
          </cell>
          <cell r="I49">
            <v>7</v>
          </cell>
          <cell r="O49">
            <v>0</v>
          </cell>
        </row>
        <row r="50">
          <cell r="I50">
            <v>0</v>
          </cell>
        </row>
        <row r="51">
          <cell r="E51">
            <v>0</v>
          </cell>
          <cell r="I51">
            <v>0</v>
          </cell>
          <cell r="O51">
            <v>0</v>
          </cell>
        </row>
        <row r="52">
          <cell r="I52">
            <v>0</v>
          </cell>
        </row>
        <row r="53">
          <cell r="E53">
            <v>1</v>
          </cell>
          <cell r="F53">
            <v>1</v>
          </cell>
          <cell r="I53">
            <v>2</v>
          </cell>
          <cell r="O53">
            <v>0</v>
          </cell>
        </row>
        <row r="54">
          <cell r="I54">
            <v>0</v>
          </cell>
        </row>
        <row r="55">
          <cell r="E55">
            <v>1</v>
          </cell>
          <cell r="I55">
            <v>1</v>
          </cell>
          <cell r="O55">
            <v>0</v>
          </cell>
        </row>
        <row r="56">
          <cell r="I56">
            <v>0</v>
          </cell>
        </row>
        <row r="57">
          <cell r="I57">
            <v>0</v>
          </cell>
          <cell r="O57">
            <v>0</v>
          </cell>
        </row>
        <row r="58">
          <cell r="I58">
            <v>0</v>
          </cell>
        </row>
        <row r="59">
          <cell r="E59">
            <v>12</v>
          </cell>
          <cell r="F59">
            <v>12</v>
          </cell>
          <cell r="G59">
            <v>4</v>
          </cell>
          <cell r="H59">
            <v>4</v>
          </cell>
          <cell r="I59">
            <v>32</v>
          </cell>
        </row>
        <row r="61">
          <cell r="F61">
            <v>2</v>
          </cell>
          <cell r="G61">
            <v>1</v>
          </cell>
          <cell r="I61">
            <v>3</v>
          </cell>
          <cell r="O61">
            <v>0</v>
          </cell>
        </row>
        <row r="62">
          <cell r="F62">
            <v>2</v>
          </cell>
          <cell r="I62">
            <v>2</v>
          </cell>
        </row>
        <row r="63">
          <cell r="I63">
            <v>0</v>
          </cell>
          <cell r="O63">
            <v>0</v>
          </cell>
        </row>
        <row r="64">
          <cell r="I64">
            <v>0</v>
          </cell>
        </row>
        <row r="65">
          <cell r="E65">
            <v>0</v>
          </cell>
          <cell r="F65">
            <v>1</v>
          </cell>
          <cell r="G65">
            <v>0</v>
          </cell>
          <cell r="I65">
            <v>1</v>
          </cell>
          <cell r="O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I66">
            <v>0</v>
          </cell>
        </row>
        <row r="67">
          <cell r="E67">
            <v>2</v>
          </cell>
          <cell r="F67">
            <v>2</v>
          </cell>
          <cell r="G67">
            <v>3</v>
          </cell>
          <cell r="I67">
            <v>7</v>
          </cell>
          <cell r="O67">
            <v>0</v>
          </cell>
        </row>
        <row r="68">
          <cell r="E68">
            <v>1</v>
          </cell>
          <cell r="F68">
            <v>2</v>
          </cell>
          <cell r="G68">
            <v>3</v>
          </cell>
          <cell r="I68">
            <v>6</v>
          </cell>
        </row>
        <row r="69">
          <cell r="E69">
            <v>2</v>
          </cell>
          <cell r="F69">
            <v>1</v>
          </cell>
          <cell r="G69">
            <v>1</v>
          </cell>
          <cell r="I69">
            <v>4</v>
          </cell>
          <cell r="O69">
            <v>0</v>
          </cell>
        </row>
        <row r="70">
          <cell r="F70">
            <v>1</v>
          </cell>
          <cell r="I70">
            <v>1</v>
          </cell>
        </row>
        <row r="71">
          <cell r="G71">
            <v>7</v>
          </cell>
          <cell r="I71">
            <v>7</v>
          </cell>
          <cell r="O71">
            <v>0</v>
          </cell>
        </row>
        <row r="72">
          <cell r="G72">
            <v>6</v>
          </cell>
          <cell r="I72">
            <v>6</v>
          </cell>
        </row>
        <row r="73">
          <cell r="E73">
            <v>4</v>
          </cell>
          <cell r="F73">
            <v>6</v>
          </cell>
          <cell r="G73">
            <v>12</v>
          </cell>
          <cell r="H73">
            <v>0</v>
          </cell>
          <cell r="I73">
            <v>22</v>
          </cell>
        </row>
        <row r="75">
          <cell r="E75">
            <v>1</v>
          </cell>
          <cell r="I75">
            <v>1</v>
          </cell>
          <cell r="O75">
            <v>0</v>
          </cell>
        </row>
        <row r="76">
          <cell r="I76">
            <v>0</v>
          </cell>
        </row>
        <row r="77">
          <cell r="I77">
            <v>0</v>
          </cell>
          <cell r="O77">
            <v>0</v>
          </cell>
        </row>
        <row r="78">
          <cell r="F78">
            <v>3</v>
          </cell>
          <cell r="I78">
            <v>3</v>
          </cell>
          <cell r="O78">
            <v>0</v>
          </cell>
        </row>
        <row r="79">
          <cell r="I79">
            <v>0</v>
          </cell>
        </row>
        <row r="80">
          <cell r="E80">
            <v>5</v>
          </cell>
          <cell r="F80">
            <v>9</v>
          </cell>
          <cell r="G80">
            <v>10</v>
          </cell>
          <cell r="H80">
            <v>3</v>
          </cell>
          <cell r="I80">
            <v>27</v>
          </cell>
          <cell r="O80">
            <v>0</v>
          </cell>
        </row>
        <row r="81">
          <cell r="E81">
            <v>1</v>
          </cell>
          <cell r="F81">
            <v>5</v>
          </cell>
          <cell r="G81">
            <v>7</v>
          </cell>
          <cell r="I81">
            <v>13</v>
          </cell>
        </row>
        <row r="82">
          <cell r="I82">
            <v>0</v>
          </cell>
          <cell r="O82">
            <v>0</v>
          </cell>
        </row>
        <row r="83">
          <cell r="I83">
            <v>0</v>
          </cell>
        </row>
        <row r="84">
          <cell r="E84">
            <v>6</v>
          </cell>
          <cell r="F84">
            <v>12</v>
          </cell>
          <cell r="G84">
            <v>10</v>
          </cell>
          <cell r="H84">
            <v>3</v>
          </cell>
          <cell r="I84">
            <v>31</v>
          </cell>
        </row>
        <row r="86">
          <cell r="I86">
            <v>0</v>
          </cell>
          <cell r="O86">
            <v>0</v>
          </cell>
        </row>
        <row r="87">
          <cell r="I87">
            <v>0</v>
          </cell>
        </row>
        <row r="88">
          <cell r="E88">
            <v>2</v>
          </cell>
          <cell r="I88">
            <v>2</v>
          </cell>
          <cell r="O88">
            <v>0</v>
          </cell>
        </row>
        <row r="89">
          <cell r="I89">
            <v>0</v>
          </cell>
        </row>
        <row r="90">
          <cell r="E90">
            <v>1</v>
          </cell>
          <cell r="F90">
            <v>2</v>
          </cell>
          <cell r="I90">
            <v>3</v>
          </cell>
          <cell r="O90">
            <v>0</v>
          </cell>
        </row>
        <row r="91">
          <cell r="I91">
            <v>0</v>
          </cell>
        </row>
        <row r="92">
          <cell r="E92">
            <v>3</v>
          </cell>
          <cell r="F92">
            <v>2</v>
          </cell>
          <cell r="G92">
            <v>0</v>
          </cell>
          <cell r="H92">
            <v>0</v>
          </cell>
          <cell r="I92">
            <v>5</v>
          </cell>
        </row>
        <row r="94">
          <cell r="E94">
            <v>1</v>
          </cell>
          <cell r="G94">
            <v>2</v>
          </cell>
          <cell r="I94">
            <v>3</v>
          </cell>
          <cell r="O94">
            <v>0</v>
          </cell>
        </row>
        <row r="95">
          <cell r="I95">
            <v>0</v>
          </cell>
        </row>
        <row r="96">
          <cell r="E96">
            <v>1</v>
          </cell>
          <cell r="I96">
            <v>1</v>
          </cell>
        </row>
        <row r="97">
          <cell r="I97">
            <v>0</v>
          </cell>
        </row>
        <row r="98">
          <cell r="G98">
            <v>2</v>
          </cell>
          <cell r="I98">
            <v>2</v>
          </cell>
          <cell r="O98">
            <v>0</v>
          </cell>
        </row>
        <row r="99">
          <cell r="I99">
            <v>0</v>
          </cell>
        </row>
        <row r="100">
          <cell r="E100">
            <v>2</v>
          </cell>
          <cell r="F100">
            <v>1</v>
          </cell>
          <cell r="G100">
            <v>1</v>
          </cell>
          <cell r="I100">
            <v>4</v>
          </cell>
        </row>
        <row r="102">
          <cell r="E102">
            <v>4</v>
          </cell>
          <cell r="F102">
            <v>1</v>
          </cell>
          <cell r="G102">
            <v>5</v>
          </cell>
          <cell r="H102">
            <v>0</v>
          </cell>
          <cell r="I102">
            <v>10</v>
          </cell>
        </row>
      </sheetData>
      <sheetData sheetId="1">
        <row r="5">
          <cell r="E5">
            <v>0</v>
          </cell>
          <cell r="F5">
            <v>1</v>
          </cell>
          <cell r="I5">
            <v>1</v>
          </cell>
        </row>
        <row r="6">
          <cell r="E6">
            <v>2</v>
          </cell>
          <cell r="I6">
            <v>2</v>
          </cell>
        </row>
        <row r="7">
          <cell r="E7">
            <v>2</v>
          </cell>
          <cell r="F7">
            <v>4</v>
          </cell>
          <cell r="G7">
            <v>5</v>
          </cell>
          <cell r="I7">
            <v>11</v>
          </cell>
        </row>
        <row r="8">
          <cell r="E8">
            <v>10</v>
          </cell>
          <cell r="F8">
            <v>30</v>
          </cell>
          <cell r="G8">
            <v>31</v>
          </cell>
          <cell r="H8">
            <v>12</v>
          </cell>
          <cell r="I8">
            <v>83</v>
          </cell>
          <cell r="M8">
            <v>27</v>
          </cell>
          <cell r="N8">
            <v>10</v>
          </cell>
        </row>
        <row r="9">
          <cell r="E9">
            <v>0</v>
          </cell>
          <cell r="F9">
            <v>8</v>
          </cell>
          <cell r="G9">
            <v>13</v>
          </cell>
          <cell r="I9">
            <v>21</v>
          </cell>
        </row>
        <row r="10">
          <cell r="M10">
            <v>16</v>
          </cell>
          <cell r="N10">
            <v>11</v>
          </cell>
        </row>
        <row r="11">
          <cell r="N11">
            <v>0</v>
          </cell>
        </row>
        <row r="12">
          <cell r="E12">
            <v>14</v>
          </cell>
          <cell r="F12">
            <v>35</v>
          </cell>
          <cell r="G12">
            <v>36</v>
          </cell>
          <cell r="H12">
            <v>12</v>
          </cell>
          <cell r="I12">
            <v>97</v>
          </cell>
        </row>
        <row r="14">
          <cell r="E14">
            <v>5</v>
          </cell>
          <cell r="F14">
            <v>9</v>
          </cell>
          <cell r="G14">
            <v>11</v>
          </cell>
          <cell r="H14">
            <v>19</v>
          </cell>
          <cell r="I14">
            <v>44</v>
          </cell>
          <cell r="M14">
            <v>7</v>
          </cell>
          <cell r="O14">
            <v>7</v>
          </cell>
        </row>
        <row r="15">
          <cell r="E15">
            <v>7</v>
          </cell>
          <cell r="F15">
            <v>11</v>
          </cell>
          <cell r="G15">
            <v>28</v>
          </cell>
          <cell r="H15">
            <v>3</v>
          </cell>
          <cell r="I15">
            <v>49</v>
          </cell>
          <cell r="M15">
            <v>1</v>
          </cell>
          <cell r="N15">
            <v>5</v>
          </cell>
          <cell r="O15">
            <v>6</v>
          </cell>
        </row>
        <row r="16">
          <cell r="E16">
            <v>7</v>
          </cell>
          <cell r="F16">
            <v>6</v>
          </cell>
          <cell r="G16">
            <v>24</v>
          </cell>
          <cell r="I16">
            <v>37</v>
          </cell>
        </row>
        <row r="17">
          <cell r="E17">
            <v>0</v>
          </cell>
          <cell r="G17">
            <v>0</v>
          </cell>
          <cell r="H17">
            <v>1</v>
          </cell>
          <cell r="I17">
            <v>1</v>
          </cell>
          <cell r="O17">
            <v>0</v>
          </cell>
        </row>
        <row r="18">
          <cell r="I18">
            <v>0</v>
          </cell>
        </row>
        <row r="19">
          <cell r="E19">
            <v>0</v>
          </cell>
          <cell r="F19">
            <v>2</v>
          </cell>
          <cell r="G19">
            <v>0</v>
          </cell>
          <cell r="H19">
            <v>2</v>
          </cell>
          <cell r="I19">
            <v>4</v>
          </cell>
          <cell r="O19">
            <v>0</v>
          </cell>
        </row>
        <row r="20">
          <cell r="G20">
            <v>0</v>
          </cell>
          <cell r="I20">
            <v>0</v>
          </cell>
        </row>
        <row r="21">
          <cell r="E21">
            <v>12</v>
          </cell>
          <cell r="F21">
            <v>22</v>
          </cell>
          <cell r="G21">
            <v>39</v>
          </cell>
          <cell r="H21">
            <v>25</v>
          </cell>
          <cell r="I21">
            <v>98</v>
          </cell>
        </row>
        <row r="23">
          <cell r="E23">
            <v>8</v>
          </cell>
          <cell r="F23">
            <v>3</v>
          </cell>
          <cell r="G23">
            <v>11</v>
          </cell>
          <cell r="H23">
            <v>10</v>
          </cell>
          <cell r="I23">
            <v>32</v>
          </cell>
          <cell r="M23">
            <v>12</v>
          </cell>
          <cell r="N23">
            <v>10</v>
          </cell>
          <cell r="O23">
            <v>22</v>
          </cell>
        </row>
        <row r="24">
          <cell r="F24">
            <v>0</v>
          </cell>
          <cell r="G24">
            <v>8</v>
          </cell>
          <cell r="I24">
            <v>8</v>
          </cell>
        </row>
        <row r="25">
          <cell r="E25">
            <v>9</v>
          </cell>
          <cell r="F25">
            <v>14</v>
          </cell>
          <cell r="G25">
            <v>28</v>
          </cell>
          <cell r="H25">
            <v>3</v>
          </cell>
          <cell r="I25">
            <v>54</v>
          </cell>
          <cell r="M25">
            <v>9</v>
          </cell>
          <cell r="N25">
            <v>11</v>
          </cell>
          <cell r="O25">
            <v>20</v>
          </cell>
        </row>
        <row r="26">
          <cell r="E26">
            <v>7</v>
          </cell>
          <cell r="F26">
            <v>11</v>
          </cell>
          <cell r="G26">
            <v>21</v>
          </cell>
          <cell r="I26">
            <v>39</v>
          </cell>
        </row>
        <row r="27">
          <cell r="E27">
            <v>3</v>
          </cell>
          <cell r="F27">
            <v>7</v>
          </cell>
          <cell r="G27">
            <v>16</v>
          </cell>
          <cell r="H27">
            <v>6</v>
          </cell>
          <cell r="I27">
            <v>32</v>
          </cell>
          <cell r="M27">
            <v>10</v>
          </cell>
          <cell r="N27">
            <v>4</v>
          </cell>
          <cell r="O27">
            <v>14</v>
          </cell>
        </row>
        <row r="28">
          <cell r="E28">
            <v>0</v>
          </cell>
          <cell r="F28">
            <v>6</v>
          </cell>
          <cell r="G28">
            <v>14</v>
          </cell>
          <cell r="I28">
            <v>20</v>
          </cell>
        </row>
        <row r="29">
          <cell r="E29">
            <v>8</v>
          </cell>
          <cell r="F29">
            <v>13</v>
          </cell>
          <cell r="G29">
            <v>6</v>
          </cell>
          <cell r="H29">
            <v>7</v>
          </cell>
          <cell r="I29">
            <v>34</v>
          </cell>
          <cell r="M29">
            <v>9</v>
          </cell>
          <cell r="N29">
            <v>3</v>
          </cell>
          <cell r="O29">
            <v>12</v>
          </cell>
        </row>
        <row r="30">
          <cell r="E30">
            <v>1</v>
          </cell>
          <cell r="F30">
            <v>5</v>
          </cell>
          <cell r="G30">
            <v>2</v>
          </cell>
          <cell r="I30">
            <v>8</v>
          </cell>
        </row>
        <row r="31">
          <cell r="E31">
            <v>5</v>
          </cell>
          <cell r="F31">
            <v>2</v>
          </cell>
          <cell r="I31">
            <v>7</v>
          </cell>
          <cell r="O31">
            <v>0</v>
          </cell>
        </row>
        <row r="32">
          <cell r="E32">
            <v>0</v>
          </cell>
          <cell r="F32">
            <v>1</v>
          </cell>
          <cell r="I32">
            <v>1</v>
          </cell>
        </row>
        <row r="33">
          <cell r="E33">
            <v>33</v>
          </cell>
          <cell r="F33">
            <v>39</v>
          </cell>
          <cell r="G33">
            <v>61</v>
          </cell>
          <cell r="H33">
            <v>26</v>
          </cell>
          <cell r="I33">
            <v>159</v>
          </cell>
        </row>
        <row r="35">
          <cell r="E35">
            <v>11</v>
          </cell>
          <cell r="F35">
            <v>14</v>
          </cell>
          <cell r="G35">
            <v>21</v>
          </cell>
          <cell r="H35">
            <v>9</v>
          </cell>
          <cell r="I35">
            <v>55</v>
          </cell>
          <cell r="M35">
            <v>22</v>
          </cell>
          <cell r="N35">
            <v>11</v>
          </cell>
          <cell r="O35">
            <v>33</v>
          </cell>
        </row>
        <row r="36">
          <cell r="E36">
            <v>2</v>
          </cell>
          <cell r="F36">
            <v>7</v>
          </cell>
          <cell r="G36">
            <v>11</v>
          </cell>
          <cell r="I36">
            <v>20</v>
          </cell>
        </row>
        <row r="37">
          <cell r="E37">
            <v>15</v>
          </cell>
          <cell r="F37">
            <v>8</v>
          </cell>
          <cell r="G37">
            <v>13</v>
          </cell>
          <cell r="H37">
            <v>6</v>
          </cell>
          <cell r="I37">
            <v>42</v>
          </cell>
          <cell r="M37">
            <v>6</v>
          </cell>
          <cell r="N37">
            <v>10</v>
          </cell>
          <cell r="O37">
            <v>16</v>
          </cell>
        </row>
        <row r="38">
          <cell r="E38">
            <v>4</v>
          </cell>
          <cell r="F38">
            <v>4</v>
          </cell>
          <cell r="G38">
            <v>7</v>
          </cell>
          <cell r="I38">
            <v>15</v>
          </cell>
        </row>
        <row r="39">
          <cell r="E39">
            <v>4</v>
          </cell>
          <cell r="F39">
            <v>11</v>
          </cell>
          <cell r="G39">
            <v>12</v>
          </cell>
          <cell r="I39">
            <v>27</v>
          </cell>
          <cell r="M39">
            <v>9</v>
          </cell>
          <cell r="N39">
            <v>5</v>
          </cell>
          <cell r="O39">
            <v>14</v>
          </cell>
        </row>
        <row r="40">
          <cell r="E40">
            <v>0</v>
          </cell>
          <cell r="F40">
            <v>9</v>
          </cell>
          <cell r="G40">
            <v>12</v>
          </cell>
          <cell r="I40">
            <v>21</v>
          </cell>
        </row>
        <row r="41">
          <cell r="I41">
            <v>3</v>
          </cell>
        </row>
        <row r="42">
          <cell r="I42">
            <v>0</v>
          </cell>
        </row>
        <row r="43">
          <cell r="E43">
            <v>33</v>
          </cell>
          <cell r="F43">
            <v>33</v>
          </cell>
          <cell r="G43">
            <v>46</v>
          </cell>
          <cell r="H43">
            <v>15</v>
          </cell>
          <cell r="I43">
            <v>127</v>
          </cell>
        </row>
        <row r="45">
          <cell r="E45">
            <v>9</v>
          </cell>
          <cell r="F45">
            <v>10</v>
          </cell>
          <cell r="G45">
            <v>14</v>
          </cell>
          <cell r="H45">
            <v>10</v>
          </cell>
          <cell r="I45">
            <v>43</v>
          </cell>
          <cell r="O45">
            <v>0</v>
          </cell>
        </row>
        <row r="46">
          <cell r="E46">
            <v>3</v>
          </cell>
          <cell r="F46">
            <v>9</v>
          </cell>
          <cell r="G46">
            <v>8</v>
          </cell>
          <cell r="I46">
            <v>20</v>
          </cell>
        </row>
        <row r="47">
          <cell r="E47">
            <v>10</v>
          </cell>
          <cell r="F47">
            <v>11</v>
          </cell>
          <cell r="G47">
            <v>8</v>
          </cell>
          <cell r="H47">
            <v>12</v>
          </cell>
          <cell r="I47">
            <v>41</v>
          </cell>
          <cell r="O47">
            <v>0</v>
          </cell>
        </row>
        <row r="48">
          <cell r="E48">
            <v>5</v>
          </cell>
          <cell r="F48">
            <v>6</v>
          </cell>
          <cell r="G48">
            <v>3</v>
          </cell>
          <cell r="I48">
            <v>14</v>
          </cell>
        </row>
        <row r="49">
          <cell r="E49">
            <v>8</v>
          </cell>
          <cell r="F49">
            <v>10</v>
          </cell>
          <cell r="G49">
            <v>4</v>
          </cell>
          <cell r="H49">
            <v>4</v>
          </cell>
          <cell r="I49">
            <v>26</v>
          </cell>
          <cell r="M49">
            <v>4</v>
          </cell>
          <cell r="N49">
            <v>3</v>
          </cell>
          <cell r="O49">
            <v>7</v>
          </cell>
        </row>
        <row r="50">
          <cell r="E50">
            <v>6</v>
          </cell>
          <cell r="F50">
            <v>8</v>
          </cell>
          <cell r="G50">
            <v>3</v>
          </cell>
          <cell r="I50">
            <v>17</v>
          </cell>
        </row>
        <row r="51">
          <cell r="E51">
            <v>6</v>
          </cell>
          <cell r="F51">
            <v>1</v>
          </cell>
          <cell r="G51">
            <v>5</v>
          </cell>
          <cell r="H51">
            <v>3</v>
          </cell>
          <cell r="I51">
            <v>15</v>
          </cell>
          <cell r="O51">
            <v>0</v>
          </cell>
        </row>
        <row r="52">
          <cell r="E52">
            <v>5</v>
          </cell>
          <cell r="F52">
            <v>1</v>
          </cell>
          <cell r="G52">
            <v>2</v>
          </cell>
          <cell r="I52">
            <v>8</v>
          </cell>
        </row>
        <row r="53">
          <cell r="E53">
            <v>7</v>
          </cell>
          <cell r="F53">
            <v>6</v>
          </cell>
          <cell r="G53">
            <v>12</v>
          </cell>
          <cell r="H53">
            <v>5</v>
          </cell>
          <cell r="I53">
            <v>30</v>
          </cell>
          <cell r="O53">
            <v>0</v>
          </cell>
        </row>
        <row r="54">
          <cell r="E54">
            <v>4</v>
          </cell>
          <cell r="F54">
            <v>4</v>
          </cell>
          <cell r="G54">
            <v>7</v>
          </cell>
          <cell r="I54">
            <v>15</v>
          </cell>
        </row>
        <row r="55">
          <cell r="E55">
            <v>1</v>
          </cell>
          <cell r="F55">
            <v>1</v>
          </cell>
          <cell r="G55">
            <v>2</v>
          </cell>
          <cell r="I55">
            <v>4</v>
          </cell>
          <cell r="M55">
            <v>7</v>
          </cell>
          <cell r="O55">
            <v>7</v>
          </cell>
        </row>
        <row r="56">
          <cell r="I56">
            <v>0</v>
          </cell>
        </row>
        <row r="57">
          <cell r="E57">
            <v>1</v>
          </cell>
          <cell r="F57">
            <v>7</v>
          </cell>
          <cell r="G57">
            <v>6</v>
          </cell>
          <cell r="H57">
            <v>0</v>
          </cell>
          <cell r="I57">
            <v>14</v>
          </cell>
          <cell r="M57">
            <v>1</v>
          </cell>
          <cell r="N57">
            <v>5</v>
          </cell>
          <cell r="O57">
            <v>6</v>
          </cell>
        </row>
        <row r="58">
          <cell r="E58">
            <v>1</v>
          </cell>
          <cell r="F58">
            <v>6</v>
          </cell>
          <cell r="G58">
            <v>4</v>
          </cell>
          <cell r="I58">
            <v>11</v>
          </cell>
        </row>
        <row r="59">
          <cell r="E59">
            <v>42</v>
          </cell>
          <cell r="F59">
            <v>46</v>
          </cell>
          <cell r="G59">
            <v>51</v>
          </cell>
          <cell r="H59">
            <v>34</v>
          </cell>
          <cell r="I59">
            <v>173</v>
          </cell>
        </row>
        <row r="61">
          <cell r="E61">
            <v>2</v>
          </cell>
          <cell r="F61">
            <v>1</v>
          </cell>
          <cell r="G61">
            <v>9</v>
          </cell>
          <cell r="H61">
            <v>5</v>
          </cell>
          <cell r="I61">
            <v>17</v>
          </cell>
          <cell r="N61">
            <v>1</v>
          </cell>
          <cell r="O61">
            <v>1</v>
          </cell>
        </row>
        <row r="62">
          <cell r="E62">
            <v>1</v>
          </cell>
          <cell r="F62">
            <v>1</v>
          </cell>
          <cell r="G62">
            <v>9</v>
          </cell>
          <cell r="I62">
            <v>11</v>
          </cell>
        </row>
        <row r="63">
          <cell r="E63">
            <v>1</v>
          </cell>
          <cell r="F63">
            <v>3</v>
          </cell>
          <cell r="G63">
            <v>2</v>
          </cell>
          <cell r="I63">
            <v>6</v>
          </cell>
          <cell r="M63">
            <v>7</v>
          </cell>
          <cell r="N63">
            <v>9</v>
          </cell>
          <cell r="O63">
            <v>16</v>
          </cell>
        </row>
        <row r="64">
          <cell r="E64">
            <v>1</v>
          </cell>
          <cell r="F64">
            <v>3</v>
          </cell>
          <cell r="G64">
            <v>2</v>
          </cell>
          <cell r="I64">
            <v>6</v>
          </cell>
        </row>
        <row r="65">
          <cell r="E65">
            <v>1</v>
          </cell>
          <cell r="F65">
            <v>7</v>
          </cell>
          <cell r="G65">
            <v>8</v>
          </cell>
          <cell r="H65">
            <v>0</v>
          </cell>
          <cell r="I65">
            <v>16</v>
          </cell>
          <cell r="M65">
            <v>1</v>
          </cell>
          <cell r="N65">
            <v>8</v>
          </cell>
          <cell r="O65">
            <v>9</v>
          </cell>
        </row>
        <row r="66">
          <cell r="F66">
            <v>7</v>
          </cell>
          <cell r="G66">
            <v>6</v>
          </cell>
          <cell r="I66">
            <v>13</v>
          </cell>
        </row>
        <row r="67">
          <cell r="E67">
            <v>10</v>
          </cell>
          <cell r="F67">
            <v>11</v>
          </cell>
          <cell r="G67">
            <v>12</v>
          </cell>
          <cell r="H67">
            <v>1</v>
          </cell>
          <cell r="I67">
            <v>34</v>
          </cell>
          <cell r="M67">
            <v>3</v>
          </cell>
          <cell r="N67">
            <v>9</v>
          </cell>
          <cell r="O67">
            <v>12</v>
          </cell>
        </row>
        <row r="68">
          <cell r="E68">
            <v>10</v>
          </cell>
          <cell r="F68">
            <v>11</v>
          </cell>
          <cell r="G68">
            <v>12</v>
          </cell>
          <cell r="I68">
            <v>33</v>
          </cell>
        </row>
        <row r="69">
          <cell r="E69">
            <v>5</v>
          </cell>
          <cell r="F69">
            <v>14</v>
          </cell>
          <cell r="G69">
            <v>4</v>
          </cell>
          <cell r="H69">
            <v>4</v>
          </cell>
          <cell r="I69">
            <v>27</v>
          </cell>
          <cell r="O69">
            <v>0</v>
          </cell>
        </row>
        <row r="70">
          <cell r="E70">
            <v>3</v>
          </cell>
          <cell r="F70">
            <v>8</v>
          </cell>
          <cell r="G70">
            <v>4</v>
          </cell>
          <cell r="I70">
            <v>15</v>
          </cell>
        </row>
        <row r="71">
          <cell r="E71">
            <v>16</v>
          </cell>
          <cell r="F71">
            <v>9</v>
          </cell>
          <cell r="G71">
            <v>13</v>
          </cell>
          <cell r="H71">
            <v>0</v>
          </cell>
          <cell r="I71">
            <v>38</v>
          </cell>
          <cell r="M71">
            <v>3</v>
          </cell>
          <cell r="N71">
            <v>16</v>
          </cell>
          <cell r="O71">
            <v>19</v>
          </cell>
        </row>
        <row r="72">
          <cell r="E72">
            <v>16</v>
          </cell>
          <cell r="F72">
            <v>9</v>
          </cell>
          <cell r="G72">
            <v>11</v>
          </cell>
          <cell r="I72">
            <v>36</v>
          </cell>
        </row>
        <row r="73">
          <cell r="E73">
            <v>35</v>
          </cell>
          <cell r="F73">
            <v>45</v>
          </cell>
          <cell r="G73">
            <v>48</v>
          </cell>
          <cell r="H73">
            <v>10</v>
          </cell>
          <cell r="I73">
            <v>138</v>
          </cell>
        </row>
        <row r="75">
          <cell r="E75">
            <v>4</v>
          </cell>
          <cell r="F75">
            <v>11</v>
          </cell>
          <cell r="G75">
            <v>12</v>
          </cell>
          <cell r="H75">
            <v>4</v>
          </cell>
          <cell r="I75">
            <v>31</v>
          </cell>
          <cell r="M75">
            <v>1</v>
          </cell>
          <cell r="N75">
            <v>11</v>
          </cell>
          <cell r="O75">
            <v>12</v>
          </cell>
        </row>
        <row r="76">
          <cell r="E76">
            <v>3</v>
          </cell>
          <cell r="F76">
            <v>6</v>
          </cell>
          <cell r="G76">
            <v>8</v>
          </cell>
          <cell r="I76">
            <v>17</v>
          </cell>
        </row>
        <row r="77">
          <cell r="E77">
            <v>2</v>
          </cell>
          <cell r="I77">
            <v>2</v>
          </cell>
          <cell r="O77">
            <v>0</v>
          </cell>
        </row>
        <row r="78">
          <cell r="E78">
            <v>2</v>
          </cell>
          <cell r="F78">
            <v>5</v>
          </cell>
          <cell r="G78">
            <v>5</v>
          </cell>
          <cell r="I78">
            <v>12</v>
          </cell>
          <cell r="M78">
            <v>1</v>
          </cell>
          <cell r="N78">
            <v>8</v>
          </cell>
          <cell r="O78">
            <v>9</v>
          </cell>
        </row>
        <row r="79">
          <cell r="E79">
            <v>2</v>
          </cell>
          <cell r="F79">
            <v>4</v>
          </cell>
          <cell r="G79">
            <v>4</v>
          </cell>
          <cell r="I79">
            <v>10</v>
          </cell>
        </row>
        <row r="80">
          <cell r="E80">
            <v>13</v>
          </cell>
          <cell r="F80">
            <v>67</v>
          </cell>
          <cell r="G80">
            <v>78</v>
          </cell>
          <cell r="H80">
            <v>5</v>
          </cell>
          <cell r="I80">
            <v>163</v>
          </cell>
          <cell r="M80">
            <v>13</v>
          </cell>
          <cell r="N80">
            <v>59</v>
          </cell>
          <cell r="O80">
            <v>72</v>
          </cell>
        </row>
        <row r="81">
          <cell r="E81">
            <v>11</v>
          </cell>
          <cell r="F81">
            <v>62</v>
          </cell>
          <cell r="G81">
            <v>71</v>
          </cell>
          <cell r="I81">
            <v>144</v>
          </cell>
        </row>
        <row r="82">
          <cell r="E82">
            <v>4</v>
          </cell>
          <cell r="F82">
            <v>3</v>
          </cell>
          <cell r="G82">
            <v>0</v>
          </cell>
          <cell r="I82">
            <v>7</v>
          </cell>
          <cell r="M82">
            <v>10</v>
          </cell>
          <cell r="N82">
            <v>17</v>
          </cell>
          <cell r="O82">
            <v>27</v>
          </cell>
        </row>
        <row r="83">
          <cell r="E83">
            <v>4</v>
          </cell>
          <cell r="F83">
            <v>3</v>
          </cell>
          <cell r="G83">
            <v>0</v>
          </cell>
          <cell r="I83">
            <v>7</v>
          </cell>
        </row>
        <row r="84">
          <cell r="E84">
            <v>25</v>
          </cell>
          <cell r="F84">
            <v>86</v>
          </cell>
          <cell r="G84">
            <v>95</v>
          </cell>
          <cell r="H84">
            <v>9</v>
          </cell>
          <cell r="I84">
            <v>215</v>
          </cell>
        </row>
        <row r="86">
          <cell r="E86">
            <v>7</v>
          </cell>
          <cell r="F86">
            <v>6</v>
          </cell>
          <cell r="G86">
            <v>1</v>
          </cell>
          <cell r="I86">
            <v>14</v>
          </cell>
          <cell r="M86">
            <v>4</v>
          </cell>
          <cell r="N86">
            <v>8</v>
          </cell>
          <cell r="O86">
            <v>12</v>
          </cell>
        </row>
        <row r="87">
          <cell r="E87">
            <v>6</v>
          </cell>
          <cell r="F87">
            <v>5</v>
          </cell>
          <cell r="G87">
            <v>1</v>
          </cell>
          <cell r="I87">
            <v>12</v>
          </cell>
        </row>
        <row r="88">
          <cell r="E88">
            <v>0</v>
          </cell>
          <cell r="F88">
            <v>6</v>
          </cell>
          <cell r="G88">
            <v>4</v>
          </cell>
          <cell r="I88">
            <v>10</v>
          </cell>
          <cell r="M88">
            <v>4</v>
          </cell>
          <cell r="N88">
            <v>0</v>
          </cell>
          <cell r="O88">
            <v>4</v>
          </cell>
        </row>
        <row r="89">
          <cell r="E89">
            <v>0</v>
          </cell>
          <cell r="F89">
            <v>3</v>
          </cell>
          <cell r="G89">
            <v>0</v>
          </cell>
          <cell r="I89">
            <v>3</v>
          </cell>
        </row>
        <row r="90">
          <cell r="E90">
            <v>1</v>
          </cell>
          <cell r="F90">
            <v>3</v>
          </cell>
          <cell r="G90">
            <v>4</v>
          </cell>
          <cell r="H90">
            <v>0</v>
          </cell>
          <cell r="I90">
            <v>8</v>
          </cell>
          <cell r="M90">
            <v>6</v>
          </cell>
          <cell r="N90">
            <v>5</v>
          </cell>
          <cell r="O90">
            <v>11</v>
          </cell>
        </row>
        <row r="91">
          <cell r="E91">
            <v>0</v>
          </cell>
          <cell r="F91">
            <v>3</v>
          </cell>
          <cell r="G91">
            <v>3</v>
          </cell>
          <cell r="I91">
            <v>6</v>
          </cell>
        </row>
        <row r="92">
          <cell r="E92">
            <v>8</v>
          </cell>
          <cell r="F92">
            <v>15</v>
          </cell>
          <cell r="G92">
            <v>9</v>
          </cell>
          <cell r="H92">
            <v>0</v>
          </cell>
          <cell r="I92">
            <v>32</v>
          </cell>
        </row>
        <row r="94">
          <cell r="E94">
            <v>0</v>
          </cell>
          <cell r="F94">
            <v>3</v>
          </cell>
          <cell r="G94">
            <v>3</v>
          </cell>
          <cell r="H94">
            <v>4</v>
          </cell>
          <cell r="I94">
            <v>10</v>
          </cell>
          <cell r="M94">
            <v>3</v>
          </cell>
          <cell r="N94">
            <v>4</v>
          </cell>
          <cell r="O94">
            <v>7</v>
          </cell>
        </row>
        <row r="95">
          <cell r="E95">
            <v>0</v>
          </cell>
          <cell r="F95">
            <v>3</v>
          </cell>
          <cell r="I95">
            <v>3</v>
          </cell>
        </row>
        <row r="96">
          <cell r="E96">
            <v>0</v>
          </cell>
          <cell r="I96">
            <v>0</v>
          </cell>
        </row>
        <row r="97">
          <cell r="E97">
            <v>0</v>
          </cell>
          <cell r="I97">
            <v>0</v>
          </cell>
        </row>
        <row r="98">
          <cell r="E98">
            <v>0</v>
          </cell>
          <cell r="F98">
            <v>5</v>
          </cell>
          <cell r="G98">
            <v>5</v>
          </cell>
          <cell r="H98">
            <v>2</v>
          </cell>
          <cell r="I98">
            <v>12</v>
          </cell>
          <cell r="N98">
            <v>5</v>
          </cell>
          <cell r="O98">
            <v>5</v>
          </cell>
        </row>
        <row r="99">
          <cell r="E99">
            <v>0</v>
          </cell>
          <cell r="F99">
            <v>4</v>
          </cell>
          <cell r="G99">
            <v>3</v>
          </cell>
          <cell r="I99">
            <v>7</v>
          </cell>
        </row>
        <row r="100">
          <cell r="E100">
            <v>3</v>
          </cell>
          <cell r="F100">
            <v>8</v>
          </cell>
          <cell r="G100">
            <v>3</v>
          </cell>
          <cell r="H100">
            <v>1</v>
          </cell>
          <cell r="I100">
            <v>15</v>
          </cell>
          <cell r="N100">
            <v>8</v>
          </cell>
          <cell r="O100">
            <v>8</v>
          </cell>
        </row>
        <row r="101">
          <cell r="E101">
            <v>2</v>
          </cell>
          <cell r="F101">
            <v>6</v>
          </cell>
          <cell r="G101">
            <v>1</v>
          </cell>
          <cell r="I101">
            <v>9</v>
          </cell>
        </row>
        <row r="102">
          <cell r="E102">
            <v>3</v>
          </cell>
          <cell r="F102">
            <v>16</v>
          </cell>
          <cell r="G102">
            <v>11</v>
          </cell>
          <cell r="H102">
            <v>7</v>
          </cell>
          <cell r="I102">
            <v>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B80"/>
  <sheetViews>
    <sheetView zoomScaleSheetLayoutView="75" zoomScalePageLayoutView="0" workbookViewId="0" topLeftCell="A1">
      <pane ySplit="5" topLeftCell="A69" activePane="bottomLeft" state="frozen"/>
      <selection pane="topLeft" activeCell="A1" sqref="A1"/>
      <selection pane="bottomLeft" activeCell="J71" sqref="J71"/>
    </sheetView>
  </sheetViews>
  <sheetFormatPr defaultColWidth="9.00390625" defaultRowHeight="12.75"/>
  <cols>
    <col min="1" max="1" width="60.125" style="4" customWidth="1"/>
    <col min="2" max="2" width="7.875" style="4" customWidth="1"/>
    <col min="3" max="3" width="4.75390625" style="5" customWidth="1"/>
    <col min="4" max="4" width="7.75390625" style="6" customWidth="1"/>
    <col min="5" max="5" width="4.75390625" style="5" customWidth="1"/>
    <col min="6" max="6" width="7.75390625" style="6" customWidth="1"/>
    <col min="7" max="7" width="4.75390625" style="5" customWidth="1"/>
    <col min="8" max="8" width="7.75390625" style="6" customWidth="1"/>
    <col min="9" max="9" width="4.75390625" style="5" customWidth="1"/>
    <col min="10" max="10" width="7.75390625" style="7" customWidth="1"/>
    <col min="11" max="11" width="9.125" style="77" customWidth="1"/>
    <col min="12" max="13" width="7.625" style="77" customWidth="1"/>
    <col min="14" max="15" width="6.625" style="6" customWidth="1"/>
    <col min="16" max="16" width="10.125" style="6" customWidth="1"/>
    <col min="17" max="17" width="8.25390625" style="6" customWidth="1"/>
    <col min="18" max="28" width="9.125" style="1" customWidth="1"/>
    <col min="29" max="16384" width="9.125" style="2" customWidth="1"/>
  </cols>
  <sheetData>
    <row r="1" spans="1:17" ht="20.25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spans="1:17" ht="20.25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1:17" ht="22.5" customHeight="1">
      <c r="A3" s="235" t="s">
        <v>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spans="1:17" ht="22.5" customHeight="1" thickBot="1">
      <c r="A4" s="3"/>
      <c r="K4" s="8"/>
      <c r="L4" s="8"/>
      <c r="M4" s="8"/>
      <c r="N4" s="238" t="s">
        <v>3</v>
      </c>
      <c r="O4" s="238"/>
      <c r="P4" s="238"/>
      <c r="Q4" s="238"/>
    </row>
    <row r="5" spans="1:28" s="15" customFormat="1" ht="153" customHeight="1" thickBot="1">
      <c r="A5" s="9" t="s">
        <v>4</v>
      </c>
      <c r="B5" s="9" t="s">
        <v>5</v>
      </c>
      <c r="C5" s="10" t="s">
        <v>6</v>
      </c>
      <c r="D5" s="10" t="s">
        <v>7</v>
      </c>
      <c r="E5" s="10" t="s">
        <v>6</v>
      </c>
      <c r="F5" s="10" t="s">
        <v>8</v>
      </c>
      <c r="G5" s="10" t="s">
        <v>6</v>
      </c>
      <c r="H5" s="10" t="s">
        <v>9</v>
      </c>
      <c r="I5" s="10" t="s">
        <v>6</v>
      </c>
      <c r="J5" s="11" t="s">
        <v>10</v>
      </c>
      <c r="K5" s="12" t="s">
        <v>11</v>
      </c>
      <c r="L5" s="10" t="s">
        <v>12</v>
      </c>
      <c r="M5" s="10" t="s">
        <v>13</v>
      </c>
      <c r="N5" s="10" t="s">
        <v>14</v>
      </c>
      <c r="O5" s="10" t="s">
        <v>15</v>
      </c>
      <c r="P5" s="12" t="s">
        <v>16</v>
      </c>
      <c r="Q5" s="13" t="s">
        <v>17</v>
      </c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17" ht="19.5" customHeight="1">
      <c r="A6" s="239" t="s">
        <v>18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40"/>
    </row>
    <row r="7" spans="1:17" ht="19.5" customHeight="1">
      <c r="A7" s="16" t="s">
        <v>19</v>
      </c>
      <c r="B7" s="17" t="s">
        <v>20</v>
      </c>
      <c r="C7" s="18">
        <v>50</v>
      </c>
      <c r="D7" s="19">
        <f>'[1]Бюджет'!D7+'[1]Контракт'!C7</f>
        <v>40</v>
      </c>
      <c r="E7" s="18">
        <v>50</v>
      </c>
      <c r="F7" s="19">
        <f>'[1]Бюджет'!F7+'[1]Контракт'!D7</f>
        <v>30</v>
      </c>
      <c r="G7" s="18">
        <v>50</v>
      </c>
      <c r="H7" s="19">
        <f>'[1]Бюджет'!H7+'[1]Контракт'!E7</f>
        <v>47</v>
      </c>
      <c r="I7" s="18">
        <v>50</v>
      </c>
      <c r="J7" s="19">
        <f>'[1]Бюджет'!J7+'[1]Контракт'!F7</f>
        <v>29</v>
      </c>
      <c r="K7" s="19">
        <f aca="true" t="shared" si="0" ref="K7:K13">F7+H7+J7+D7</f>
        <v>146</v>
      </c>
      <c r="L7" s="19">
        <f>'[1]Бюджет'!M7+'[1]Контракт'!G7</f>
        <v>8</v>
      </c>
      <c r="M7" s="19">
        <f>'[1]Бюджет'!N7+'[1]Контракт'!H7</f>
        <v>0</v>
      </c>
      <c r="N7" s="19">
        <f>'[1]Бюджет'!P7+'[1]Контракт'!I7</f>
        <v>8</v>
      </c>
      <c r="O7" s="19">
        <f>'[1]Бюджет'!Q7+'[1]Контракт'!J7</f>
        <v>0</v>
      </c>
      <c r="P7" s="19">
        <f aca="true" t="shared" si="1" ref="P7:P13">SUM(L7:O7)</f>
        <v>16</v>
      </c>
      <c r="Q7" s="20">
        <f aca="true" t="shared" si="2" ref="Q7:Q13">K7+P7</f>
        <v>162</v>
      </c>
    </row>
    <row r="8" spans="1:17" ht="19.5" customHeight="1">
      <c r="A8" s="21" t="s">
        <v>21</v>
      </c>
      <c r="B8" s="17" t="s">
        <v>22</v>
      </c>
      <c r="C8" s="18"/>
      <c r="D8" s="19">
        <f>'[1]Бюджет'!D8+'[1]Контракт'!C8</f>
        <v>0</v>
      </c>
      <c r="E8" s="18"/>
      <c r="F8" s="19">
        <f>'[1]Бюджет'!F8+'[1]Контракт'!D8</f>
        <v>0</v>
      </c>
      <c r="G8" s="18"/>
      <c r="H8" s="19">
        <f>'[1]Бюджет'!H8+'[1]Контракт'!E8</f>
        <v>0</v>
      </c>
      <c r="I8" s="18"/>
      <c r="J8" s="22">
        <f>'[1]Бюджет'!J8+'[1]Контракт'!F8</f>
        <v>0</v>
      </c>
      <c r="K8" s="19">
        <f t="shared" si="0"/>
        <v>0</v>
      </c>
      <c r="L8" s="19">
        <f>'[1]Бюджет'!M8+'[1]Контракт'!G8</f>
        <v>22</v>
      </c>
      <c r="M8" s="19">
        <f>'[1]Бюджет'!N8+'[1]Контракт'!H8</f>
        <v>0</v>
      </c>
      <c r="N8" s="19">
        <f>'[1]Бюджет'!P8+'[1]Контракт'!I8</f>
        <v>9</v>
      </c>
      <c r="O8" s="19">
        <f>'[1]Бюджет'!Q8+'[1]Контракт'!J8</f>
        <v>0</v>
      </c>
      <c r="P8" s="19">
        <f t="shared" si="1"/>
        <v>31</v>
      </c>
      <c r="Q8" s="20">
        <f t="shared" si="2"/>
        <v>31</v>
      </c>
    </row>
    <row r="9" spans="1:17" ht="19.5" customHeight="1">
      <c r="A9" s="21" t="s">
        <v>23</v>
      </c>
      <c r="B9" s="17" t="s">
        <v>24</v>
      </c>
      <c r="C9" s="18"/>
      <c r="D9" s="19">
        <f>'[1]Бюджет'!D9+'[1]Контракт'!C9</f>
        <v>20</v>
      </c>
      <c r="E9" s="18"/>
      <c r="F9" s="19">
        <f>'[1]Бюджет'!F9+'[1]Контракт'!D9</f>
        <v>13</v>
      </c>
      <c r="G9" s="18"/>
      <c r="H9" s="19">
        <f>'[1]Бюджет'!H9+'[1]Контракт'!E9</f>
        <v>23</v>
      </c>
      <c r="I9" s="18"/>
      <c r="J9" s="22">
        <f>'[1]Бюджет'!J9+'[1]Контракт'!F9</f>
        <v>0</v>
      </c>
      <c r="K9" s="19">
        <f t="shared" si="0"/>
        <v>56</v>
      </c>
      <c r="L9" s="19">
        <f>'[1]Бюджет'!M9+'[1]Контракт'!G9</f>
        <v>0</v>
      </c>
      <c r="M9" s="19">
        <f>'[1]Бюджет'!N9+'[1]Контракт'!H9</f>
        <v>0</v>
      </c>
      <c r="N9" s="19">
        <f>'[1]Бюджет'!P9+'[1]Контракт'!I9</f>
        <v>0</v>
      </c>
      <c r="O9" s="19">
        <f>'[1]Бюджет'!Q10+'[1]Контракт'!J9</f>
        <v>0</v>
      </c>
      <c r="P9" s="19">
        <f t="shared" si="1"/>
        <v>0</v>
      </c>
      <c r="Q9" s="20">
        <f t="shared" si="2"/>
        <v>56</v>
      </c>
    </row>
    <row r="10" spans="1:24" s="15" customFormat="1" ht="18" customHeight="1">
      <c r="A10" s="23" t="s">
        <v>25</v>
      </c>
      <c r="B10" s="24" t="s">
        <v>26</v>
      </c>
      <c r="C10" s="25"/>
      <c r="D10" s="19">
        <f>'[1]Бюджет'!D10+'[1]Контракт'!C10</f>
        <v>16</v>
      </c>
      <c r="E10" s="25"/>
      <c r="F10" s="19">
        <f>'[1]Бюджет'!F10+'[1]Контракт'!D10</f>
        <v>5</v>
      </c>
      <c r="G10" s="26"/>
      <c r="H10" s="19">
        <f>'[1]Бюджет'!H10+'[1]Контракт'!E10</f>
        <v>0</v>
      </c>
      <c r="I10" s="27"/>
      <c r="J10" s="22">
        <f>'[1]Бюджет'!J10+'[1]Контракт'!F10</f>
        <v>0</v>
      </c>
      <c r="K10" s="19">
        <f t="shared" si="0"/>
        <v>21</v>
      </c>
      <c r="L10" s="19">
        <f>'[1]Бюджет'!M10+'[1]Контракт'!G10</f>
        <v>0</v>
      </c>
      <c r="M10" s="19">
        <f>'[1]Бюджет'!N10+'[1]Контракт'!H10</f>
        <v>0</v>
      </c>
      <c r="N10" s="19">
        <f>'[1]Бюджет'!P10+'[1]Контракт'!I10</f>
        <v>0</v>
      </c>
      <c r="O10" s="19">
        <f>'[1]Бюджет'!Q11+'[1]Контракт'!J10</f>
        <v>0</v>
      </c>
      <c r="P10" s="19">
        <f t="shared" si="1"/>
        <v>0</v>
      </c>
      <c r="Q10" s="20">
        <f t="shared" si="2"/>
        <v>21</v>
      </c>
      <c r="R10" s="14"/>
      <c r="S10" s="14"/>
      <c r="T10" s="14"/>
      <c r="U10" s="14"/>
      <c r="V10" s="14"/>
      <c r="W10" s="14"/>
      <c r="X10" s="14"/>
    </row>
    <row r="11" spans="1:17" ht="19.5" customHeight="1">
      <c r="A11" s="21" t="s">
        <v>27</v>
      </c>
      <c r="B11" s="17" t="s">
        <v>28</v>
      </c>
      <c r="C11" s="18"/>
      <c r="D11" s="19">
        <f>'[1]Бюджет'!D11+'[1]Контракт'!C11</f>
        <v>6</v>
      </c>
      <c r="E11" s="18"/>
      <c r="F11" s="19">
        <f>'[1]Бюджет'!F11+'[1]Контракт'!D11</f>
        <v>9</v>
      </c>
      <c r="G11" s="18"/>
      <c r="H11" s="19">
        <f>'[1]Бюджет'!H11+'[1]Контракт'!E11</f>
        <v>9</v>
      </c>
      <c r="I11" s="18"/>
      <c r="J11" s="22">
        <f>'[1]Бюджет'!J11+'[1]Контракт'!F11</f>
        <v>0</v>
      </c>
      <c r="K11" s="19">
        <f t="shared" si="0"/>
        <v>24</v>
      </c>
      <c r="L11" s="19">
        <f>'[1]Бюджет'!M11+'[1]Контракт'!G11</f>
        <v>0</v>
      </c>
      <c r="M11" s="19">
        <f>'[1]Бюджет'!N11+'[1]Контракт'!H11</f>
        <v>0</v>
      </c>
      <c r="N11" s="19">
        <f>'[1]Бюджет'!P11+'[1]Контракт'!I11</f>
        <v>0</v>
      </c>
      <c r="O11" s="19">
        <f>'[1]Бюджет'!Q9+'[1]Контракт'!J11</f>
        <v>0</v>
      </c>
      <c r="P11" s="19">
        <f t="shared" si="1"/>
        <v>0</v>
      </c>
      <c r="Q11" s="20">
        <f t="shared" si="2"/>
        <v>24</v>
      </c>
    </row>
    <row r="12" spans="1:17" ht="19.5" customHeight="1">
      <c r="A12" s="21" t="s">
        <v>29</v>
      </c>
      <c r="B12" s="17" t="s">
        <v>30</v>
      </c>
      <c r="C12" s="18"/>
      <c r="D12" s="19">
        <f>'[1]Бюджет'!D12+'[1]Контракт'!C12</f>
        <v>20</v>
      </c>
      <c r="E12" s="18"/>
      <c r="F12" s="19">
        <f>'[1]Бюджет'!F12+'[1]Контракт'!D12</f>
        <v>19</v>
      </c>
      <c r="G12" s="18"/>
      <c r="H12" s="19">
        <f>'[1]Бюджет'!H12+'[1]Контракт'!E12</f>
        <v>9</v>
      </c>
      <c r="I12" s="18"/>
      <c r="J12" s="22">
        <f>'[1]Бюджет'!J12+'[1]Контракт'!F12</f>
        <v>0</v>
      </c>
      <c r="K12" s="19">
        <f t="shared" si="0"/>
        <v>48</v>
      </c>
      <c r="L12" s="19">
        <f>'[1]Бюджет'!M12+'[1]Контракт'!G12</f>
        <v>0</v>
      </c>
      <c r="M12" s="19">
        <f>'[1]Бюджет'!N12+'[1]Контракт'!H12</f>
        <v>0</v>
      </c>
      <c r="N12" s="19">
        <f>'[1]Бюджет'!P12+'[1]Контракт'!I12</f>
        <v>0</v>
      </c>
      <c r="O12" s="19">
        <f>'[1]Бюджет'!Q12+'[1]Контракт'!J12</f>
        <v>0</v>
      </c>
      <c r="P12" s="19">
        <f t="shared" si="1"/>
        <v>0</v>
      </c>
      <c r="Q12" s="20">
        <f t="shared" si="2"/>
        <v>48</v>
      </c>
    </row>
    <row r="13" spans="1:17" ht="19.5" customHeight="1">
      <c r="A13" s="21" t="s">
        <v>31</v>
      </c>
      <c r="B13" s="17" t="s">
        <v>32</v>
      </c>
      <c r="C13" s="18"/>
      <c r="D13" s="19">
        <f>'[1]Бюджет'!D13+'[1]Контракт'!C13</f>
        <v>15</v>
      </c>
      <c r="E13" s="18"/>
      <c r="F13" s="19">
        <f>'[1]Бюджет'!F13+'[1]Контракт'!D13</f>
        <v>18</v>
      </c>
      <c r="G13" s="18"/>
      <c r="H13" s="19">
        <f>'[1]Бюджет'!H13+'[1]Контракт'!E13</f>
        <v>20</v>
      </c>
      <c r="I13" s="18"/>
      <c r="J13" s="19">
        <f>'[1]Бюджет'!J13+'[1]Контракт'!F13</f>
        <v>9</v>
      </c>
      <c r="K13" s="19">
        <f t="shared" si="0"/>
        <v>62</v>
      </c>
      <c r="L13" s="19">
        <f>'[1]Бюджет'!M13+'[1]Контракт'!G13</f>
        <v>0</v>
      </c>
      <c r="M13" s="19">
        <f>'[1]Бюджет'!N13+'[1]Контракт'!H13</f>
        <v>0</v>
      </c>
      <c r="N13" s="19">
        <f>'[1]Бюджет'!P13+'[1]Контракт'!I13</f>
        <v>0</v>
      </c>
      <c r="O13" s="19">
        <f>'[1]Бюджет'!Q13+'[1]Контракт'!J13</f>
        <v>0</v>
      </c>
      <c r="P13" s="19">
        <f t="shared" si="1"/>
        <v>0</v>
      </c>
      <c r="Q13" s="20">
        <f t="shared" si="2"/>
        <v>62</v>
      </c>
    </row>
    <row r="14" spans="1:17" ht="19.5" customHeight="1">
      <c r="A14" s="28" t="s">
        <v>33</v>
      </c>
      <c r="B14" s="29"/>
      <c r="C14" s="18">
        <f>C7</f>
        <v>50</v>
      </c>
      <c r="D14" s="19">
        <f>SUM(D7:D13)</f>
        <v>117</v>
      </c>
      <c r="E14" s="18">
        <f>E7</f>
        <v>50</v>
      </c>
      <c r="F14" s="19">
        <f>SUM(F7:F13)</f>
        <v>94</v>
      </c>
      <c r="G14" s="18">
        <f>G7</f>
        <v>50</v>
      </c>
      <c r="H14" s="19">
        <f>SUM(H7:H13)</f>
        <v>108</v>
      </c>
      <c r="I14" s="18">
        <f>I7</f>
        <v>50</v>
      </c>
      <c r="J14" s="22">
        <f aca="true" t="shared" si="3" ref="J14:Q14">SUM(J7:J13)</f>
        <v>38</v>
      </c>
      <c r="K14" s="19">
        <f t="shared" si="3"/>
        <v>357</v>
      </c>
      <c r="L14" s="19">
        <f t="shared" si="3"/>
        <v>30</v>
      </c>
      <c r="M14" s="19">
        <f t="shared" si="3"/>
        <v>0</v>
      </c>
      <c r="N14" s="19">
        <f t="shared" si="3"/>
        <v>17</v>
      </c>
      <c r="O14" s="19">
        <f t="shared" si="3"/>
        <v>0</v>
      </c>
      <c r="P14" s="19">
        <f t="shared" si="3"/>
        <v>47</v>
      </c>
      <c r="Q14" s="30">
        <f t="shared" si="3"/>
        <v>404</v>
      </c>
    </row>
    <row r="15" spans="1:17" ht="19.5" customHeight="1">
      <c r="A15" s="242" t="s">
        <v>34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/>
    </row>
    <row r="16" spans="1:17" ht="19.5" customHeight="1">
      <c r="A16" s="16" t="s">
        <v>35</v>
      </c>
      <c r="B16" s="17" t="s">
        <v>36</v>
      </c>
      <c r="C16" s="18">
        <v>233</v>
      </c>
      <c r="D16" s="19">
        <f>'[1]Бюджет'!D16+'[1]Контракт'!C16</f>
        <v>102</v>
      </c>
      <c r="E16" s="18">
        <v>233</v>
      </c>
      <c r="F16" s="19">
        <f>'[1]Бюджет'!F16+'[1]Контракт'!D16</f>
        <v>86</v>
      </c>
      <c r="G16" s="18">
        <v>233</v>
      </c>
      <c r="H16" s="19">
        <f>'[1]Бюджет'!H16+'[1]Контракт'!E16</f>
        <v>88</v>
      </c>
      <c r="I16" s="18">
        <v>233</v>
      </c>
      <c r="J16" s="19">
        <f>'[1]Бюджет'!J16+'[1]Контракт'!F16</f>
        <v>33</v>
      </c>
      <c r="K16" s="19">
        <f aca="true" t="shared" si="4" ref="K16:K21">F16+H16+J16+D16</f>
        <v>309</v>
      </c>
      <c r="L16" s="19">
        <f>'[1]Бюджет'!M16+'[1]Контракт'!G16</f>
        <v>48</v>
      </c>
      <c r="M16" s="19">
        <f>'[1]Бюджет'!N16+'[1]Контракт'!H16</f>
        <v>9</v>
      </c>
      <c r="N16" s="19">
        <f>'[1]Бюджет'!P16+'[1]Контракт'!I16</f>
        <v>106</v>
      </c>
      <c r="O16" s="19">
        <f>'[1]Бюджет'!Q16+'[1]Контракт'!J16</f>
        <v>8</v>
      </c>
      <c r="P16" s="19">
        <f aca="true" t="shared" si="5" ref="P16:P21">SUM(L16:O16)</f>
        <v>171</v>
      </c>
      <c r="Q16" s="20">
        <f aca="true" t="shared" si="6" ref="Q16:Q21">K16+P16</f>
        <v>480</v>
      </c>
    </row>
    <row r="17" spans="1:17" ht="19.5" customHeight="1">
      <c r="A17" s="31" t="s">
        <v>37</v>
      </c>
      <c r="B17" s="17" t="s">
        <v>38</v>
      </c>
      <c r="C17" s="18">
        <v>52</v>
      </c>
      <c r="D17" s="19">
        <f>'[1]Бюджет'!D17+'[1]Контракт'!C17</f>
        <v>19</v>
      </c>
      <c r="E17" s="18">
        <v>52</v>
      </c>
      <c r="F17" s="19">
        <f>'[1]Бюджет'!F17+'[1]Контракт'!D17</f>
        <v>20</v>
      </c>
      <c r="G17" s="18">
        <v>52</v>
      </c>
      <c r="H17" s="19">
        <f>'[1]Бюджет'!H17+'[1]Контракт'!E17</f>
        <v>13</v>
      </c>
      <c r="I17" s="18">
        <v>52</v>
      </c>
      <c r="J17" s="19">
        <f>'[1]Бюджет'!J17+'[1]Контракт'!F17</f>
        <v>13</v>
      </c>
      <c r="K17" s="19">
        <f t="shared" si="4"/>
        <v>65</v>
      </c>
      <c r="L17" s="19">
        <f>'[1]Бюджет'!M17+'[1]Контракт'!G17</f>
        <v>3</v>
      </c>
      <c r="M17" s="19">
        <f>'[1]Бюджет'!N17+'[1]Контракт'!H17</f>
        <v>0</v>
      </c>
      <c r="N17" s="19">
        <f>'[1]Бюджет'!P17+'[1]Контракт'!I17</f>
        <v>7</v>
      </c>
      <c r="O17" s="19">
        <f>'[1]Бюджет'!Q17+'[1]Контракт'!J17</f>
        <v>0</v>
      </c>
      <c r="P17" s="19">
        <f t="shared" si="5"/>
        <v>10</v>
      </c>
      <c r="Q17" s="20">
        <f t="shared" si="6"/>
        <v>75</v>
      </c>
    </row>
    <row r="18" spans="1:28" ht="23.25" customHeight="1">
      <c r="A18" s="32" t="s">
        <v>39</v>
      </c>
      <c r="B18" s="33" t="s">
        <v>40</v>
      </c>
      <c r="C18" s="34"/>
      <c r="D18" s="19">
        <f>'[1]Бюджет'!D18+'[1]Контракт'!C18</f>
        <v>5</v>
      </c>
      <c r="E18" s="34"/>
      <c r="F18" s="19">
        <f>'[1]Бюджет'!F18+'[1]Контракт'!D18</f>
        <v>2</v>
      </c>
      <c r="G18" s="34"/>
      <c r="H18" s="19">
        <f>'[1]Бюджет'!H18+'[1]Контракт'!E18</f>
        <v>0</v>
      </c>
      <c r="I18" s="34"/>
      <c r="J18" s="22">
        <f>'[1]Бюджет'!J18+'[1]Контракт'!F18</f>
        <v>0</v>
      </c>
      <c r="K18" s="19">
        <f t="shared" si="4"/>
        <v>7</v>
      </c>
      <c r="L18" s="19">
        <f>'[1]Бюджет'!M18+'[1]Контракт'!G18</f>
        <v>0</v>
      </c>
      <c r="M18" s="19">
        <f>'[1]Бюджет'!N18+'[1]Контракт'!H18</f>
        <v>0</v>
      </c>
      <c r="N18" s="19">
        <f>'[1]Бюджет'!P18+'[1]Контракт'!I18</f>
        <v>0</v>
      </c>
      <c r="O18" s="19">
        <f>'[1]Бюджет'!Q18+'[1]Контракт'!J18</f>
        <v>0</v>
      </c>
      <c r="P18" s="19">
        <f t="shared" si="5"/>
        <v>0</v>
      </c>
      <c r="Q18" s="20">
        <f t="shared" si="6"/>
        <v>7</v>
      </c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17" ht="24" customHeight="1">
      <c r="A19" s="35" t="s">
        <v>41</v>
      </c>
      <c r="B19" s="33" t="s">
        <v>42</v>
      </c>
      <c r="C19" s="18"/>
      <c r="D19" s="19">
        <f>'[1]Бюджет'!D19+'[1]Контракт'!C19</f>
        <v>5</v>
      </c>
      <c r="E19" s="18"/>
      <c r="F19" s="19">
        <f>'[1]Бюджет'!F19+'[1]Контракт'!D19</f>
        <v>0</v>
      </c>
      <c r="G19" s="18"/>
      <c r="H19" s="19">
        <f>'[1]Бюджет'!H19+'[1]Контракт'!E19</f>
        <v>0</v>
      </c>
      <c r="I19" s="18"/>
      <c r="J19" s="22">
        <f>'[1]Бюджет'!J19+'[1]Контракт'!F19</f>
        <v>0</v>
      </c>
      <c r="K19" s="19">
        <f t="shared" si="4"/>
        <v>5</v>
      </c>
      <c r="L19" s="19">
        <f>'[1]Бюджет'!M19+'[1]Контракт'!G19</f>
        <v>0</v>
      </c>
      <c r="M19" s="19">
        <f>'[1]Бюджет'!N19+'[1]Контракт'!H19</f>
        <v>0</v>
      </c>
      <c r="N19" s="19">
        <f>'[1]Бюджет'!P19+'[1]Контракт'!I19</f>
        <v>0</v>
      </c>
      <c r="O19" s="19">
        <f>'[1]Бюджет'!Q19+'[1]Контракт'!J19</f>
        <v>0</v>
      </c>
      <c r="P19" s="19">
        <f t="shared" si="5"/>
        <v>0</v>
      </c>
      <c r="Q19" s="20">
        <f t="shared" si="6"/>
        <v>5</v>
      </c>
    </row>
    <row r="20" spans="1:20" ht="19.5" customHeight="1">
      <c r="A20" s="16" t="s">
        <v>43</v>
      </c>
      <c r="B20" s="17" t="s">
        <v>44</v>
      </c>
      <c r="C20" s="18"/>
      <c r="D20" s="19">
        <f>'[1]Бюджет'!D20+'[1]Контракт'!C20</f>
        <v>8</v>
      </c>
      <c r="E20" s="18"/>
      <c r="F20" s="19">
        <f>'[1]Бюджет'!F20+'[1]Контракт'!D20</f>
        <v>3</v>
      </c>
      <c r="G20" s="18"/>
      <c r="H20" s="19">
        <f>'[1]Бюджет'!H20+'[1]Контракт'!E20</f>
        <v>8</v>
      </c>
      <c r="I20" s="18"/>
      <c r="J20" s="19">
        <f>'[1]Бюджет'!J20+'[1]Контракт'!F20</f>
        <v>3</v>
      </c>
      <c r="K20" s="19">
        <f t="shared" si="4"/>
        <v>22</v>
      </c>
      <c r="L20" s="19">
        <f>'[1]Бюджет'!M20+'[1]Контракт'!G20</f>
        <v>8</v>
      </c>
      <c r="M20" s="19">
        <f>'[1]Бюджет'!N20+'[1]Контракт'!H20</f>
        <v>0</v>
      </c>
      <c r="N20" s="19">
        <f>'[1]Бюджет'!P20+'[1]Контракт'!I20</f>
        <v>18</v>
      </c>
      <c r="O20" s="19">
        <f>'[1]Бюджет'!Q20+'[1]Контракт'!J20</f>
        <v>0</v>
      </c>
      <c r="P20" s="19">
        <f t="shared" si="5"/>
        <v>26</v>
      </c>
      <c r="Q20" s="20">
        <f t="shared" si="6"/>
        <v>48</v>
      </c>
      <c r="T20" s="36"/>
    </row>
    <row r="21" spans="1:20" ht="19.5" customHeight="1">
      <c r="A21" s="37" t="s">
        <v>45</v>
      </c>
      <c r="B21" s="17" t="s">
        <v>46</v>
      </c>
      <c r="C21" s="18"/>
      <c r="D21" s="19">
        <f>'[1]Бюджет'!D21+'[1]Контракт'!C21</f>
        <v>18</v>
      </c>
      <c r="E21" s="18"/>
      <c r="F21" s="19">
        <f>'[1]Бюджет'!F21+'[1]Контракт'!D21</f>
        <v>23</v>
      </c>
      <c r="G21" s="18"/>
      <c r="H21" s="19">
        <f>'[1]Бюджет'!H21+'[1]Контракт'!E21</f>
        <v>18</v>
      </c>
      <c r="I21" s="18"/>
      <c r="J21" s="19">
        <f>'[1]Бюджет'!J21+'[1]Контракт'!F21</f>
        <v>2</v>
      </c>
      <c r="K21" s="19">
        <f t="shared" si="4"/>
        <v>61</v>
      </c>
      <c r="L21" s="19">
        <f>'[1]Бюджет'!M21+'[1]Контракт'!G21</f>
        <v>6</v>
      </c>
      <c r="M21" s="19">
        <f>'[1]Бюджет'!N21+'[1]Контракт'!H21</f>
        <v>0</v>
      </c>
      <c r="N21" s="19">
        <f>'[1]Бюджет'!P21+'[1]Контракт'!I21</f>
        <v>7</v>
      </c>
      <c r="O21" s="19">
        <f>'[1]Бюджет'!Q21+'[1]Контракт'!J21</f>
        <v>3</v>
      </c>
      <c r="P21" s="19">
        <f t="shared" si="5"/>
        <v>16</v>
      </c>
      <c r="Q21" s="20">
        <f t="shared" si="6"/>
        <v>77</v>
      </c>
      <c r="T21" s="36"/>
    </row>
    <row r="22" spans="1:20" ht="19.5" customHeight="1">
      <c r="A22" s="28" t="s">
        <v>33</v>
      </c>
      <c r="B22" s="38"/>
      <c r="C22" s="18">
        <f>C16+C17</f>
        <v>285</v>
      </c>
      <c r="D22" s="19">
        <f>SUM(D16:D21)</f>
        <v>157</v>
      </c>
      <c r="E22" s="18">
        <f>E16+E17</f>
        <v>285</v>
      </c>
      <c r="F22" s="19">
        <f>SUM(F16:F21)</f>
        <v>134</v>
      </c>
      <c r="G22" s="18">
        <f>G16+G17</f>
        <v>285</v>
      </c>
      <c r="H22" s="19">
        <f>SUM(H16:H21)</f>
        <v>127</v>
      </c>
      <c r="I22" s="18">
        <f>I16+I17</f>
        <v>285</v>
      </c>
      <c r="J22" s="22">
        <f aca="true" t="shared" si="7" ref="J22:Q22">SUM(J16:J21)</f>
        <v>51</v>
      </c>
      <c r="K22" s="19">
        <f t="shared" si="7"/>
        <v>469</v>
      </c>
      <c r="L22" s="19">
        <f t="shared" si="7"/>
        <v>65</v>
      </c>
      <c r="M22" s="19">
        <f t="shared" si="7"/>
        <v>9</v>
      </c>
      <c r="N22" s="19">
        <f t="shared" si="7"/>
        <v>138</v>
      </c>
      <c r="O22" s="19">
        <f t="shared" si="7"/>
        <v>11</v>
      </c>
      <c r="P22" s="19">
        <f t="shared" si="7"/>
        <v>223</v>
      </c>
      <c r="Q22" s="30">
        <f t="shared" si="7"/>
        <v>692</v>
      </c>
      <c r="T22" s="36"/>
    </row>
    <row r="23" spans="1:20" ht="19.5" customHeight="1">
      <c r="A23" s="231" t="s">
        <v>47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2"/>
      <c r="T23" s="36"/>
    </row>
    <row r="24" spans="1:20" ht="19.5" customHeight="1">
      <c r="A24" s="31" t="s">
        <v>48</v>
      </c>
      <c r="B24" s="17" t="s">
        <v>49</v>
      </c>
      <c r="C24" s="39">
        <v>25</v>
      </c>
      <c r="D24" s="19">
        <f>'[1]Бюджет'!D24+'[1]Контракт'!C24</f>
        <v>32</v>
      </c>
      <c r="E24" s="39">
        <v>25</v>
      </c>
      <c r="F24" s="19">
        <f>'[1]Бюджет'!F24+'[1]Контракт'!D24</f>
        <v>27</v>
      </c>
      <c r="G24" s="39">
        <v>25</v>
      </c>
      <c r="H24" s="19">
        <f>'[1]Бюджет'!H24+'[1]Контракт'!E24</f>
        <v>27</v>
      </c>
      <c r="I24" s="39">
        <v>25</v>
      </c>
      <c r="J24" s="19">
        <f>'[1]Бюджет'!J24+'[1]Контракт'!F24</f>
        <v>12</v>
      </c>
      <c r="K24" s="19">
        <f>F24+H24+J24+D24</f>
        <v>98</v>
      </c>
      <c r="L24" s="19">
        <f>'[1]Бюджет'!M24+'[1]Контракт'!G24</f>
        <v>6</v>
      </c>
      <c r="M24" s="19">
        <f>'[1]Бюджет'!N24+'[1]Контракт'!H24</f>
        <v>0</v>
      </c>
      <c r="N24" s="40">
        <f>'[1]Бюджет'!P24+'[1]Контракт'!I24</f>
        <v>10</v>
      </c>
      <c r="O24" s="40">
        <f>'[1]Бюджет'!Q24+'[1]Контракт'!J24</f>
        <v>0</v>
      </c>
      <c r="P24" s="19">
        <f>SUM(L24:O24)</f>
        <v>16</v>
      </c>
      <c r="Q24" s="20">
        <f>K24+P24</f>
        <v>114</v>
      </c>
      <c r="T24" s="36"/>
    </row>
    <row r="25" spans="1:20" ht="19.5" customHeight="1">
      <c r="A25" s="32" t="s">
        <v>35</v>
      </c>
      <c r="B25" s="33" t="s">
        <v>36</v>
      </c>
      <c r="C25" s="39">
        <v>37</v>
      </c>
      <c r="D25" s="19">
        <f>'[1]Бюджет'!D25+'[1]Контракт'!C25</f>
        <v>11</v>
      </c>
      <c r="E25" s="39">
        <v>37</v>
      </c>
      <c r="F25" s="19">
        <f>'[1]Бюджет'!F25+'[1]Контракт'!D25</f>
        <v>9</v>
      </c>
      <c r="G25" s="39">
        <v>37</v>
      </c>
      <c r="H25" s="19">
        <f>'[1]Бюджет'!H25+'[1]Контракт'!E25</f>
        <v>24</v>
      </c>
      <c r="I25" s="39">
        <v>37</v>
      </c>
      <c r="J25" s="22">
        <f>'[1]Бюджет'!J25+'[1]Контракт'!F25</f>
        <v>12</v>
      </c>
      <c r="K25" s="19">
        <f>F25+H25+J25+D25</f>
        <v>56</v>
      </c>
      <c r="L25" s="19">
        <f>'[1]Бюджет'!M25+'[1]Контракт'!G25</f>
        <v>9</v>
      </c>
      <c r="M25" s="19">
        <f>'[1]Бюджет'!N25+'[1]Контракт'!H25</f>
        <v>0</v>
      </c>
      <c r="N25" s="40">
        <f>'[1]Бюджет'!P25+'[1]Контракт'!I25</f>
        <v>34</v>
      </c>
      <c r="O25" s="40">
        <f>'[1]Бюджет'!Q25+'[1]Контракт'!J25</f>
        <v>0</v>
      </c>
      <c r="P25" s="19">
        <f>SUM(L25:O25)</f>
        <v>43</v>
      </c>
      <c r="Q25" s="20">
        <f>K25+P25</f>
        <v>99</v>
      </c>
      <c r="T25" s="36"/>
    </row>
    <row r="26" spans="1:17" ht="19.5" customHeight="1">
      <c r="A26" s="21" t="s">
        <v>50</v>
      </c>
      <c r="B26" s="17" t="s">
        <v>51</v>
      </c>
      <c r="C26" s="39"/>
      <c r="D26" s="19">
        <f>'[1]Бюджет'!D26+'[1]Контракт'!C26</f>
        <v>26</v>
      </c>
      <c r="E26" s="39"/>
      <c r="F26" s="19">
        <f>'[1]Бюджет'!F26+'[1]Контракт'!D26</f>
        <v>16</v>
      </c>
      <c r="G26" s="39"/>
      <c r="H26" s="19">
        <f>'[1]Бюджет'!H26+'[1]Контракт'!E26</f>
        <v>21</v>
      </c>
      <c r="I26" s="39"/>
      <c r="J26" s="19">
        <f>'[1]Бюджет'!J26+'[1]Контракт'!F26</f>
        <v>11</v>
      </c>
      <c r="K26" s="19">
        <f>F26+H26+J26+D26</f>
        <v>74</v>
      </c>
      <c r="L26" s="19">
        <f>'[1]Бюджет'!M26+'[1]Контракт'!G26</f>
        <v>7</v>
      </c>
      <c r="M26" s="19">
        <f>'[1]Бюджет'!N26+'[1]Контракт'!H26</f>
        <v>0</v>
      </c>
      <c r="N26" s="40">
        <f>'[1]Бюджет'!P26+'[1]Контракт'!I26</f>
        <v>19</v>
      </c>
      <c r="O26" s="40">
        <f>'[1]Бюджет'!Q26+'[1]Контракт'!J26</f>
        <v>0</v>
      </c>
      <c r="P26" s="19">
        <f>SUM(L26:O26)</f>
        <v>26</v>
      </c>
      <c r="Q26" s="20">
        <f>K26+P26</f>
        <v>100</v>
      </c>
    </row>
    <row r="27" spans="1:17" ht="19.5" customHeight="1">
      <c r="A27" s="28" t="s">
        <v>33</v>
      </c>
      <c r="B27" s="41"/>
      <c r="C27" s="39">
        <f>SUM(C24:C25)</f>
        <v>62</v>
      </c>
      <c r="D27" s="19">
        <f>SUM(D24:D26)</f>
        <v>69</v>
      </c>
      <c r="E27" s="39">
        <f>SUM(E24:E25)</f>
        <v>62</v>
      </c>
      <c r="F27" s="19">
        <f>SUM(F24:F26)</f>
        <v>52</v>
      </c>
      <c r="G27" s="39">
        <f>SUM(G24:G25)</f>
        <v>62</v>
      </c>
      <c r="H27" s="19">
        <f>SUM(H24:H26)</f>
        <v>72</v>
      </c>
      <c r="I27" s="39">
        <f>SUM(I24:I25)</f>
        <v>62</v>
      </c>
      <c r="J27" s="22">
        <f aca="true" t="shared" si="8" ref="J27:Q27">SUM(J24:J26)</f>
        <v>35</v>
      </c>
      <c r="K27" s="40">
        <f t="shared" si="8"/>
        <v>228</v>
      </c>
      <c r="L27" s="19">
        <f t="shared" si="8"/>
        <v>22</v>
      </c>
      <c r="M27" s="19">
        <f t="shared" si="8"/>
        <v>0</v>
      </c>
      <c r="N27" s="19">
        <f t="shared" si="8"/>
        <v>63</v>
      </c>
      <c r="O27" s="19">
        <f t="shared" si="8"/>
        <v>0</v>
      </c>
      <c r="P27" s="40">
        <f t="shared" si="8"/>
        <v>85</v>
      </c>
      <c r="Q27" s="30">
        <f t="shared" si="8"/>
        <v>313</v>
      </c>
    </row>
    <row r="28" spans="1:17" ht="19.5" customHeight="1">
      <c r="A28" s="231" t="s">
        <v>52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2"/>
    </row>
    <row r="29" spans="1:17" ht="19.5" customHeight="1">
      <c r="A29" s="16" t="s">
        <v>53</v>
      </c>
      <c r="B29" s="17" t="s">
        <v>54</v>
      </c>
      <c r="C29" s="39">
        <v>42</v>
      </c>
      <c r="D29" s="42">
        <f>'[1]Бюджет'!D29+'[1]Контракт'!C29</f>
        <v>31</v>
      </c>
      <c r="E29" s="39">
        <v>42</v>
      </c>
      <c r="F29" s="42">
        <f>'[1]Бюджет'!F29+'[1]Контракт'!D29</f>
        <v>23</v>
      </c>
      <c r="G29" s="39">
        <v>42</v>
      </c>
      <c r="H29" s="42">
        <f>'[1]Бюджет'!H29+'[1]Контракт'!E29</f>
        <v>24</v>
      </c>
      <c r="I29" s="39">
        <v>42</v>
      </c>
      <c r="J29" s="42">
        <f>'[1]Бюджет'!J29+'[1]Контракт'!F29</f>
        <v>8</v>
      </c>
      <c r="K29" s="19">
        <f aca="true" t="shared" si="9" ref="K29:K34">F29+H29+J29+D29</f>
        <v>86</v>
      </c>
      <c r="L29" s="42">
        <f>'[1]Бюджет'!M29+'[1]Контракт'!G29</f>
        <v>8</v>
      </c>
      <c r="M29" s="42">
        <f>'[1]Бюджет'!N29+'[1]Контракт'!H29</f>
        <v>1</v>
      </c>
      <c r="N29" s="43">
        <f>'[1]Бюджет'!P29+'[1]Контракт'!I29</f>
        <v>1</v>
      </c>
      <c r="O29" s="43">
        <f>'[1]Бюджет'!Q29+'[1]Контракт'!J29</f>
        <v>11</v>
      </c>
      <c r="P29" s="42">
        <f aca="true" t="shared" si="10" ref="P29:P34">SUM(L29:O29)</f>
        <v>21</v>
      </c>
      <c r="Q29" s="20">
        <f aca="true" t="shared" si="11" ref="Q29:Q34">K29+P29</f>
        <v>107</v>
      </c>
    </row>
    <row r="30" spans="1:17" ht="19.5" customHeight="1">
      <c r="A30" s="44" t="s">
        <v>55</v>
      </c>
      <c r="B30" s="45" t="s">
        <v>56</v>
      </c>
      <c r="C30" s="39"/>
      <c r="D30" s="42">
        <f>'[1]Бюджет'!D30+'[1]Контракт'!C30</f>
        <v>51</v>
      </c>
      <c r="E30" s="39"/>
      <c r="F30" s="42">
        <f>'[1]Бюджет'!F30+'[1]Контракт'!D30</f>
        <v>46</v>
      </c>
      <c r="G30" s="39"/>
      <c r="H30" s="42">
        <f>'[1]Бюджет'!H30+'[1]Контракт'!E30</f>
        <v>34</v>
      </c>
      <c r="I30" s="39"/>
      <c r="J30" s="42">
        <f>'[1]Бюджет'!J30+'[1]Контракт'!F30</f>
        <v>21</v>
      </c>
      <c r="K30" s="19">
        <f t="shared" si="9"/>
        <v>152</v>
      </c>
      <c r="L30" s="42">
        <f>'[1]Бюджет'!M30+'[1]Контракт'!G30</f>
        <v>12</v>
      </c>
      <c r="M30" s="42">
        <f>'[1]Бюджет'!N30+'[1]Контракт'!H30</f>
        <v>0</v>
      </c>
      <c r="N30" s="43">
        <f>'[1]Бюджет'!P30+'[1]Контракт'!I30</f>
        <v>18</v>
      </c>
      <c r="O30" s="43">
        <f>'[1]Бюджет'!Q30+'[1]Контракт'!J30</f>
        <v>0</v>
      </c>
      <c r="P30" s="42">
        <f t="shared" si="10"/>
        <v>30</v>
      </c>
      <c r="Q30" s="20">
        <f t="shared" si="11"/>
        <v>182</v>
      </c>
    </row>
    <row r="31" spans="1:17" ht="19.5" customHeight="1">
      <c r="A31" s="32" t="s">
        <v>35</v>
      </c>
      <c r="B31" s="33" t="s">
        <v>36</v>
      </c>
      <c r="C31" s="39"/>
      <c r="D31" s="42">
        <f>'[1]Бюджет'!D31+'[1]Контракт'!C31</f>
        <v>17</v>
      </c>
      <c r="E31" s="39"/>
      <c r="F31" s="42">
        <f>'[1]Бюджет'!F31+'[1]Контракт'!D31</f>
        <v>28</v>
      </c>
      <c r="G31" s="39"/>
      <c r="H31" s="42">
        <f>'[1]Бюджет'!H31+'[1]Контракт'!E31</f>
        <v>35</v>
      </c>
      <c r="I31" s="39"/>
      <c r="J31" s="46">
        <f>'[1]Бюджет'!J31+'[1]Контракт'!F31</f>
        <v>6</v>
      </c>
      <c r="K31" s="19">
        <f t="shared" si="9"/>
        <v>86</v>
      </c>
      <c r="L31" s="42">
        <f>'[1]Бюджет'!M31+'[1]Контракт'!G31</f>
        <v>0</v>
      </c>
      <c r="M31" s="42">
        <f>'[1]Бюджет'!N31+'[1]Контракт'!H31</f>
        <v>0</v>
      </c>
      <c r="N31" s="43">
        <f>'[1]Бюджет'!P31+'[1]Контракт'!I31</f>
        <v>16</v>
      </c>
      <c r="O31" s="43">
        <f>'[1]Бюджет'!Q31+'[1]Контракт'!J31</f>
        <v>0</v>
      </c>
      <c r="P31" s="42">
        <f t="shared" si="10"/>
        <v>16</v>
      </c>
      <c r="Q31" s="20">
        <f t="shared" si="11"/>
        <v>102</v>
      </c>
    </row>
    <row r="32" spans="1:17" ht="19.5" customHeight="1">
      <c r="A32" s="32" t="s">
        <v>57</v>
      </c>
      <c r="B32" s="33" t="s">
        <v>58</v>
      </c>
      <c r="C32" s="39">
        <v>50</v>
      </c>
      <c r="D32" s="42">
        <f>'[1]Бюджет'!D32+'[1]Контракт'!C32</f>
        <v>53</v>
      </c>
      <c r="E32" s="39">
        <v>50</v>
      </c>
      <c r="F32" s="42">
        <f>'[1]Бюджет'!F32+'[1]Контракт'!D32</f>
        <v>30</v>
      </c>
      <c r="G32" s="39">
        <v>50</v>
      </c>
      <c r="H32" s="42">
        <f>'[1]Бюджет'!H32+'[1]Контракт'!E32</f>
        <v>24</v>
      </c>
      <c r="I32" s="39">
        <v>50</v>
      </c>
      <c r="J32" s="42">
        <f>'[1]Бюджет'!J32+'[1]Контракт'!F32</f>
        <v>34</v>
      </c>
      <c r="K32" s="19">
        <f t="shared" si="9"/>
        <v>141</v>
      </c>
      <c r="L32" s="42">
        <f>'[1]Бюджет'!M32+'[1]Контракт'!G32</f>
        <v>0</v>
      </c>
      <c r="M32" s="42">
        <f>'[1]Бюджет'!N32+'[1]Контракт'!H32</f>
        <v>0</v>
      </c>
      <c r="N32" s="43">
        <f>'[1]Бюджет'!P32+'[1]Контракт'!I32</f>
        <v>0</v>
      </c>
      <c r="O32" s="43">
        <f>'[1]Бюджет'!Q32+'[1]Контракт'!J32</f>
        <v>0</v>
      </c>
      <c r="P32" s="42">
        <f t="shared" si="10"/>
        <v>0</v>
      </c>
      <c r="Q32" s="20">
        <f t="shared" si="11"/>
        <v>141</v>
      </c>
    </row>
    <row r="33" spans="1:17" ht="35.25" customHeight="1">
      <c r="A33" s="37" t="s">
        <v>59</v>
      </c>
      <c r="B33" s="17" t="s">
        <v>60</v>
      </c>
      <c r="C33" s="39">
        <v>50</v>
      </c>
      <c r="D33" s="42">
        <f>'[1]Бюджет'!D33+'[1]Контракт'!C33</f>
        <v>56</v>
      </c>
      <c r="E33" s="39">
        <v>50</v>
      </c>
      <c r="F33" s="42">
        <f>'[1]Бюджет'!F33+'[1]Контракт'!D33</f>
        <v>43</v>
      </c>
      <c r="G33" s="39">
        <v>50</v>
      </c>
      <c r="H33" s="42">
        <f>'[1]Бюджет'!H33+'[1]Контракт'!E33</f>
        <v>30</v>
      </c>
      <c r="I33" s="39">
        <v>50</v>
      </c>
      <c r="J33" s="42">
        <f>'[1]Бюджет'!J33+'[1]Контракт'!F33</f>
        <v>18</v>
      </c>
      <c r="K33" s="19">
        <f t="shared" si="9"/>
        <v>147</v>
      </c>
      <c r="L33" s="42">
        <f>'[1]Бюджет'!M33+'[1]Контракт'!G33</f>
        <v>21</v>
      </c>
      <c r="M33" s="42">
        <f>'[1]Бюджет'!N33+'[1]Контракт'!H33</f>
        <v>0</v>
      </c>
      <c r="N33" s="43">
        <f>'[1]Бюджет'!P33+'[1]Контракт'!I33</f>
        <v>24</v>
      </c>
      <c r="O33" s="43">
        <f>'[1]Бюджет'!Q33+'[1]Контракт'!J33</f>
        <v>0</v>
      </c>
      <c r="P33" s="42">
        <f t="shared" si="10"/>
        <v>45</v>
      </c>
      <c r="Q33" s="20">
        <f t="shared" si="11"/>
        <v>192</v>
      </c>
    </row>
    <row r="34" spans="1:17" ht="19.5" customHeight="1">
      <c r="A34" s="47" t="s">
        <v>61</v>
      </c>
      <c r="B34" s="48" t="s">
        <v>62</v>
      </c>
      <c r="C34" s="39"/>
      <c r="D34" s="42">
        <f>'[1]Бюджет'!D34+'[1]Контракт'!C34</f>
        <v>44</v>
      </c>
      <c r="E34" s="39"/>
      <c r="F34" s="42">
        <f>'[1]Бюджет'!F34+'[1]Контракт'!D34</f>
        <v>22</v>
      </c>
      <c r="G34" s="39"/>
      <c r="H34" s="42">
        <f>'[1]Бюджет'!H34+'[1]Контракт'!E34</f>
        <v>22</v>
      </c>
      <c r="I34" s="39"/>
      <c r="J34" s="46">
        <f>'[1]Бюджет'!J34+'[1]Контракт'!F34</f>
        <v>0</v>
      </c>
      <c r="K34" s="19">
        <f t="shared" si="9"/>
        <v>88</v>
      </c>
      <c r="L34" s="42">
        <f>'[1]Бюджет'!M34+'[1]Контракт'!G34</f>
        <v>17</v>
      </c>
      <c r="M34" s="42">
        <f>'[1]Бюджет'!N34+'[1]Контракт'!H34</f>
        <v>0</v>
      </c>
      <c r="N34" s="43">
        <f>'[1]Бюджет'!P34+'[1]Контракт'!I34</f>
        <v>22</v>
      </c>
      <c r="O34" s="43">
        <f>'[1]Бюджет'!Q34+'[1]Контракт'!J34</f>
        <v>0</v>
      </c>
      <c r="P34" s="42">
        <f t="shared" si="10"/>
        <v>39</v>
      </c>
      <c r="Q34" s="20">
        <f t="shared" si="11"/>
        <v>127</v>
      </c>
    </row>
    <row r="35" spans="1:17" ht="19.5" customHeight="1">
      <c r="A35" s="28" t="s">
        <v>33</v>
      </c>
      <c r="B35" s="38"/>
      <c r="C35" s="39">
        <f aca="true" t="shared" si="12" ref="C35:Q35">SUM(C29:C34)</f>
        <v>142</v>
      </c>
      <c r="D35" s="42">
        <f t="shared" si="12"/>
        <v>252</v>
      </c>
      <c r="E35" s="39">
        <f t="shared" si="12"/>
        <v>142</v>
      </c>
      <c r="F35" s="42">
        <f t="shared" si="12"/>
        <v>192</v>
      </c>
      <c r="G35" s="39">
        <f t="shared" si="12"/>
        <v>142</v>
      </c>
      <c r="H35" s="42">
        <f t="shared" si="12"/>
        <v>169</v>
      </c>
      <c r="I35" s="39">
        <f t="shared" si="12"/>
        <v>142</v>
      </c>
      <c r="J35" s="46">
        <f t="shared" si="12"/>
        <v>87</v>
      </c>
      <c r="K35" s="40">
        <f t="shared" si="12"/>
        <v>700</v>
      </c>
      <c r="L35" s="42">
        <f t="shared" si="12"/>
        <v>58</v>
      </c>
      <c r="M35" s="42">
        <f t="shared" si="12"/>
        <v>1</v>
      </c>
      <c r="N35" s="42">
        <f t="shared" si="12"/>
        <v>81</v>
      </c>
      <c r="O35" s="42">
        <f t="shared" si="12"/>
        <v>11</v>
      </c>
      <c r="P35" s="42">
        <f t="shared" si="12"/>
        <v>151</v>
      </c>
      <c r="Q35" s="49">
        <f t="shared" si="12"/>
        <v>851</v>
      </c>
    </row>
    <row r="36" spans="1:17" ht="19.5" customHeight="1">
      <c r="A36" s="236" t="s">
        <v>63</v>
      </c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</row>
    <row r="37" spans="1:17" ht="19.5" customHeight="1">
      <c r="A37" s="237" t="s">
        <v>64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</row>
    <row r="38" spans="1:17" ht="36.75" customHeight="1">
      <c r="A38" s="31" t="s">
        <v>65</v>
      </c>
      <c r="B38" s="17" t="s">
        <v>66</v>
      </c>
      <c r="C38" s="39">
        <v>50</v>
      </c>
      <c r="D38" s="42">
        <f>'[1]Бюджет'!D38+'[1]Контракт'!C38</f>
        <v>43</v>
      </c>
      <c r="E38" s="39">
        <v>50</v>
      </c>
      <c r="F38" s="42">
        <f>'[1]Бюджет'!F38+'[1]Контракт'!D38</f>
        <v>47</v>
      </c>
      <c r="G38" s="39">
        <v>50</v>
      </c>
      <c r="H38" s="42">
        <f>'[1]Бюджет'!H38+'[1]Контракт'!E38</f>
        <v>42</v>
      </c>
      <c r="I38" s="39">
        <v>50</v>
      </c>
      <c r="J38" s="42">
        <f>'[1]Бюджет'!J38+'[1]Контракт'!F38</f>
        <v>44</v>
      </c>
      <c r="K38" s="19">
        <f>F38+H38+J38+D38</f>
        <v>176</v>
      </c>
      <c r="L38" s="42">
        <f>'[1]Бюджет'!M38+'[1]Контракт'!G38</f>
        <v>17</v>
      </c>
      <c r="M38" s="42">
        <f>'[1]Бюджет'!N38+'[1]Контракт'!H38</f>
        <v>0</v>
      </c>
      <c r="N38" s="43">
        <f>'[1]Бюджет'!P38+'[1]Контракт'!I38</f>
        <v>16</v>
      </c>
      <c r="O38" s="43">
        <f>'[1]Бюджет'!Q38+'[1]Контракт'!J38</f>
        <v>0</v>
      </c>
      <c r="P38" s="42">
        <f>SUM(L38:O38)</f>
        <v>33</v>
      </c>
      <c r="Q38" s="20">
        <f>K38+P38</f>
        <v>209</v>
      </c>
    </row>
    <row r="39" spans="1:17" ht="32.25" customHeight="1">
      <c r="A39" s="37" t="s">
        <v>67</v>
      </c>
      <c r="B39" s="17" t="s">
        <v>68</v>
      </c>
      <c r="C39" s="39">
        <v>10</v>
      </c>
      <c r="D39" s="42">
        <f>'[1]Бюджет'!D39+'[1]Контракт'!C39</f>
        <v>104</v>
      </c>
      <c r="E39" s="39">
        <v>10</v>
      </c>
      <c r="F39" s="42">
        <f>'[1]Бюджет'!F39+'[1]Контракт'!D39</f>
        <v>115</v>
      </c>
      <c r="G39" s="39">
        <v>10</v>
      </c>
      <c r="H39" s="42">
        <f>'[1]Бюджет'!H39+'[1]Контракт'!E39</f>
        <v>90</v>
      </c>
      <c r="I39" s="39">
        <v>10</v>
      </c>
      <c r="J39" s="42">
        <f>'[1]Бюджет'!J39+'[1]Контракт'!F39</f>
        <v>33</v>
      </c>
      <c r="K39" s="19">
        <f>F39+H39+J39+D39</f>
        <v>342</v>
      </c>
      <c r="L39" s="42">
        <f>'[1]Бюджет'!M39+'[1]Контракт'!G39</f>
        <v>35</v>
      </c>
      <c r="M39" s="42">
        <f>'[1]Бюджет'!N39+'[1]Контракт'!H39</f>
        <v>0</v>
      </c>
      <c r="N39" s="43">
        <f>'[1]Бюджет'!P39+'[1]Контракт'!I39</f>
        <v>52</v>
      </c>
      <c r="O39" s="43">
        <f>'[1]Бюджет'!Q39+'[1]Контракт'!J39</f>
        <v>0</v>
      </c>
      <c r="P39" s="42">
        <f>SUM(L39:O39)</f>
        <v>87</v>
      </c>
      <c r="Q39" s="20">
        <f>K39+P39</f>
        <v>429</v>
      </c>
    </row>
    <row r="40" spans="1:17" ht="19.5" customHeight="1">
      <c r="A40" s="31" t="s">
        <v>69</v>
      </c>
      <c r="B40" s="17" t="s">
        <v>70</v>
      </c>
      <c r="C40" s="39"/>
      <c r="D40" s="42">
        <f>'[1]Бюджет'!D40+'[1]Контракт'!C40</f>
        <v>1</v>
      </c>
      <c r="E40" s="39"/>
      <c r="F40" s="42">
        <f>'[1]Бюджет'!F40+'[1]Контракт'!D40</f>
        <v>1</v>
      </c>
      <c r="G40" s="39"/>
      <c r="H40" s="42">
        <f>'[1]Бюджет'!H40+'[1]Контракт'!E40</f>
        <v>2</v>
      </c>
      <c r="I40" s="39"/>
      <c r="J40" s="42">
        <f>'[1]Бюджет'!J40+'[1]Контракт'!F40</f>
        <v>4</v>
      </c>
      <c r="K40" s="19">
        <f>F40+H40+J40+D40</f>
        <v>8</v>
      </c>
      <c r="L40" s="42">
        <f>'[1]Бюджет'!M40+'[1]Контракт'!G40</f>
        <v>2</v>
      </c>
      <c r="M40" s="42">
        <f>'[1]Бюджет'!N40+'[1]Контракт'!H40</f>
        <v>0</v>
      </c>
      <c r="N40" s="43">
        <f>'[1]Бюджет'!P40+'[1]Контракт'!I40</f>
        <v>3</v>
      </c>
      <c r="O40" s="43">
        <f>'[1]Бюджет'!Q40+'[1]Контракт'!J40</f>
        <v>0</v>
      </c>
      <c r="P40" s="42">
        <f>SUM(L40:O40)</f>
        <v>5</v>
      </c>
      <c r="Q40" s="20">
        <f>K40+P40</f>
        <v>13</v>
      </c>
    </row>
    <row r="41" spans="1:18" ht="30.75" customHeight="1">
      <c r="A41" s="37" t="s">
        <v>71</v>
      </c>
      <c r="B41" s="17" t="s">
        <v>72</v>
      </c>
      <c r="C41" s="18"/>
      <c r="D41" s="42">
        <f>'[1]Бюджет'!D41+'[1]Контракт'!C41</f>
        <v>37</v>
      </c>
      <c r="E41" s="18"/>
      <c r="F41" s="42">
        <f>'[1]Бюджет'!F41+'[1]Контракт'!D41</f>
        <v>38</v>
      </c>
      <c r="G41" s="18"/>
      <c r="H41" s="42">
        <f>'[1]Бюджет'!H41+'[1]Контракт'!E41</f>
        <v>32</v>
      </c>
      <c r="I41" s="18"/>
      <c r="J41" s="42">
        <f>'[1]Бюджет'!J41+'[1]Контракт'!F41</f>
        <v>17</v>
      </c>
      <c r="K41" s="19">
        <f>F41+H41+J41+D41</f>
        <v>124</v>
      </c>
      <c r="L41" s="42">
        <f>'[1]Бюджет'!M41+'[1]Контракт'!G41</f>
        <v>27</v>
      </c>
      <c r="M41" s="42">
        <f>'[1]Бюджет'!N41+'[1]Контракт'!H41</f>
        <v>0</v>
      </c>
      <c r="N41" s="43">
        <f>'[1]Бюджет'!P41+'[1]Контракт'!I41</f>
        <v>29</v>
      </c>
      <c r="O41" s="43">
        <f>'[1]Бюджет'!Q41+'[1]Контракт'!J41</f>
        <v>0</v>
      </c>
      <c r="P41" s="42">
        <f>SUM(L41:O41)</f>
        <v>56</v>
      </c>
      <c r="Q41" s="20">
        <f>K41+P41</f>
        <v>180</v>
      </c>
      <c r="R41" s="50"/>
    </row>
    <row r="42" spans="1:17" ht="19.5" customHeight="1">
      <c r="A42" s="28" t="s">
        <v>33</v>
      </c>
      <c r="B42" s="41"/>
      <c r="C42" s="39">
        <f>SUM(C38:C39)</f>
        <v>60</v>
      </c>
      <c r="D42" s="51">
        <f>SUM(D38:D41)</f>
        <v>185</v>
      </c>
      <c r="E42" s="39">
        <f>SUM(E38:E39)</f>
        <v>60</v>
      </c>
      <c r="F42" s="51">
        <f>SUM(F38:F41)</f>
        <v>201</v>
      </c>
      <c r="G42" s="39">
        <f>SUM(G38:G39)</f>
        <v>60</v>
      </c>
      <c r="H42" s="51">
        <f>SUM(H38:H41)</f>
        <v>166</v>
      </c>
      <c r="I42" s="39">
        <f>SUM(I38:I39)</f>
        <v>60</v>
      </c>
      <c r="J42" s="46">
        <f aca="true" t="shared" si="13" ref="J42:Q42">SUM(J38:J41)</f>
        <v>98</v>
      </c>
      <c r="K42" s="40">
        <f t="shared" si="13"/>
        <v>650</v>
      </c>
      <c r="L42" s="51">
        <f t="shared" si="13"/>
        <v>81</v>
      </c>
      <c r="M42" s="51">
        <f t="shared" si="13"/>
        <v>0</v>
      </c>
      <c r="N42" s="42">
        <f t="shared" si="13"/>
        <v>100</v>
      </c>
      <c r="O42" s="42">
        <f t="shared" si="13"/>
        <v>0</v>
      </c>
      <c r="P42" s="40">
        <f t="shared" si="13"/>
        <v>181</v>
      </c>
      <c r="Q42" s="30">
        <f t="shared" si="13"/>
        <v>831</v>
      </c>
    </row>
    <row r="43" spans="1:17" ht="19.5" customHeight="1">
      <c r="A43" s="231" t="s">
        <v>73</v>
      </c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2"/>
    </row>
    <row r="44" spans="1:17" ht="19.5" customHeight="1">
      <c r="A44" s="21" t="s">
        <v>74</v>
      </c>
      <c r="B44" s="17" t="s">
        <v>75</v>
      </c>
      <c r="C44" s="39">
        <v>46</v>
      </c>
      <c r="D44" s="19">
        <f>'[1]Бюджет'!D44+'[1]Контракт'!C44</f>
        <v>57</v>
      </c>
      <c r="E44" s="39">
        <v>46</v>
      </c>
      <c r="F44" s="19">
        <f>'[1]Бюджет'!F44+'[1]Контракт'!D44</f>
        <v>38</v>
      </c>
      <c r="G44" s="39">
        <v>46</v>
      </c>
      <c r="H44" s="19">
        <f>'[1]Бюджет'!H44+'[1]Контракт'!E44</f>
        <v>32</v>
      </c>
      <c r="I44" s="39">
        <v>46</v>
      </c>
      <c r="J44" s="19">
        <f>'[1]Бюджет'!J44+'[1]Контракт'!F44</f>
        <v>24</v>
      </c>
      <c r="K44" s="19">
        <f aca="true" t="shared" si="14" ref="K44:K50">F44+H44+J44+D44</f>
        <v>151</v>
      </c>
      <c r="L44" s="19">
        <f>'[1]Бюджет'!M44+'[1]Контракт'!G44</f>
        <v>22</v>
      </c>
      <c r="M44" s="19">
        <f>'[1]Бюджет'!N44+'[1]Контракт'!H44</f>
        <v>0</v>
      </c>
      <c r="N44" s="40">
        <f>'[1]Бюджет'!P44+'[1]Контракт'!I44</f>
        <v>23</v>
      </c>
      <c r="O44" s="40">
        <f>'[1]Бюджет'!Q44+'[1]Контракт'!J44</f>
        <v>0</v>
      </c>
      <c r="P44" s="19">
        <f aca="true" t="shared" si="15" ref="P44:P50">SUM(L44:O44)</f>
        <v>45</v>
      </c>
      <c r="Q44" s="20">
        <f aca="true" t="shared" si="16" ref="Q44:Q50">K44+P44</f>
        <v>196</v>
      </c>
    </row>
    <row r="45" spans="1:17" ht="19.5" customHeight="1">
      <c r="A45" s="21" t="s">
        <v>76</v>
      </c>
      <c r="B45" s="17" t="s">
        <v>77</v>
      </c>
      <c r="C45" s="39">
        <v>40</v>
      </c>
      <c r="D45" s="19">
        <f>'[1]Бюджет'!D45+'[1]Контракт'!C45</f>
        <v>104</v>
      </c>
      <c r="E45" s="39">
        <v>40</v>
      </c>
      <c r="F45" s="19">
        <f>'[1]Бюджет'!F45+'[1]Контракт'!D45</f>
        <v>135</v>
      </c>
      <c r="G45" s="39">
        <v>40</v>
      </c>
      <c r="H45" s="19">
        <f>'[1]Бюджет'!H45+'[1]Контракт'!E45</f>
        <v>123</v>
      </c>
      <c r="I45" s="39">
        <v>40</v>
      </c>
      <c r="J45" s="19">
        <f>'[1]Бюджет'!J45+'[1]Контракт'!F45</f>
        <v>62</v>
      </c>
      <c r="K45" s="19">
        <f t="shared" si="14"/>
        <v>424</v>
      </c>
      <c r="L45" s="19">
        <f>'[1]Бюджет'!M45+'[1]Контракт'!G45</f>
        <v>40</v>
      </c>
      <c r="M45" s="19">
        <f>'[1]Бюджет'!N45+'[1]Контракт'!H45</f>
        <v>0</v>
      </c>
      <c r="N45" s="40">
        <f>'[1]Бюджет'!P45+'[1]Контракт'!I45</f>
        <v>40</v>
      </c>
      <c r="O45" s="40">
        <f>'[1]Бюджет'!Q45+'[1]Контракт'!J45</f>
        <v>0</v>
      </c>
      <c r="P45" s="19">
        <f t="shared" si="15"/>
        <v>80</v>
      </c>
      <c r="Q45" s="20">
        <f t="shared" si="16"/>
        <v>504</v>
      </c>
    </row>
    <row r="46" spans="1:17" ht="19.5" customHeight="1">
      <c r="A46" s="21" t="s">
        <v>78</v>
      </c>
      <c r="B46" s="17" t="s">
        <v>79</v>
      </c>
      <c r="C46" s="39">
        <v>40</v>
      </c>
      <c r="D46" s="19">
        <f>'[1]Бюджет'!D46+'[1]Контракт'!C46</f>
        <v>73</v>
      </c>
      <c r="E46" s="39">
        <v>40</v>
      </c>
      <c r="F46" s="19">
        <f>'[1]Бюджет'!F46+'[1]Контракт'!D46</f>
        <v>67</v>
      </c>
      <c r="G46" s="39">
        <v>40</v>
      </c>
      <c r="H46" s="19">
        <f>'[1]Бюджет'!H46+'[1]Контракт'!E46</f>
        <v>56</v>
      </c>
      <c r="I46" s="39">
        <v>40</v>
      </c>
      <c r="J46" s="19">
        <f>'[1]Бюджет'!J46+'[1]Контракт'!F46</f>
        <v>27</v>
      </c>
      <c r="K46" s="19">
        <f t="shared" si="14"/>
        <v>223</v>
      </c>
      <c r="L46" s="19">
        <f>'[1]Бюджет'!M46+'[1]Контракт'!G46</f>
        <v>21</v>
      </c>
      <c r="M46" s="19">
        <f>'[1]Бюджет'!N46+'[1]Контракт'!H46</f>
        <v>0</v>
      </c>
      <c r="N46" s="40">
        <f>'[1]Бюджет'!P46+'[1]Контракт'!I46</f>
        <v>22</v>
      </c>
      <c r="O46" s="40">
        <f>'[1]Бюджет'!Q46+'[1]Контракт'!J46</f>
        <v>0</v>
      </c>
      <c r="P46" s="19">
        <f t="shared" si="15"/>
        <v>43</v>
      </c>
      <c r="Q46" s="20">
        <f t="shared" si="16"/>
        <v>266</v>
      </c>
    </row>
    <row r="47" spans="1:17" ht="19.5" customHeight="1">
      <c r="A47" s="21" t="s">
        <v>80</v>
      </c>
      <c r="B47" s="17" t="s">
        <v>81</v>
      </c>
      <c r="C47" s="39">
        <v>40</v>
      </c>
      <c r="D47" s="19">
        <f>'[1]Бюджет'!D47+'[1]Контракт'!C47</f>
        <v>70</v>
      </c>
      <c r="E47" s="39">
        <v>40</v>
      </c>
      <c r="F47" s="19">
        <f>'[1]Бюджет'!F47+'[1]Контракт'!D47</f>
        <v>33</v>
      </c>
      <c r="G47" s="39">
        <v>40</v>
      </c>
      <c r="H47" s="19">
        <f>'[1]Бюджет'!H47+'[1]Контракт'!E47</f>
        <v>49</v>
      </c>
      <c r="I47" s="39">
        <v>40</v>
      </c>
      <c r="J47" s="19">
        <f>'[1]Бюджет'!J47+'[1]Контракт'!F47</f>
        <v>24</v>
      </c>
      <c r="K47" s="19">
        <f t="shared" si="14"/>
        <v>176</v>
      </c>
      <c r="L47" s="19">
        <f>'[1]Бюджет'!M47+'[1]Контракт'!G47</f>
        <v>25</v>
      </c>
      <c r="M47" s="19">
        <f>'[1]Бюджет'!N47+'[1]Контракт'!H47</f>
        <v>0</v>
      </c>
      <c r="N47" s="40">
        <f>'[1]Бюджет'!P47+'[1]Контракт'!I47</f>
        <v>23</v>
      </c>
      <c r="O47" s="40">
        <f>'[1]Бюджет'!Q47+'[1]Контракт'!J47</f>
        <v>0</v>
      </c>
      <c r="P47" s="19">
        <f t="shared" si="15"/>
        <v>48</v>
      </c>
      <c r="Q47" s="20">
        <f t="shared" si="16"/>
        <v>224</v>
      </c>
    </row>
    <row r="48" spans="1:17" ht="19.5" customHeight="1">
      <c r="A48" s="21" t="s">
        <v>82</v>
      </c>
      <c r="B48" s="17" t="s">
        <v>83</v>
      </c>
      <c r="C48" s="39">
        <v>10</v>
      </c>
      <c r="D48" s="19">
        <f>'[1]Бюджет'!D48+'[1]Контракт'!C48</f>
        <v>14</v>
      </c>
      <c r="E48" s="39">
        <v>10</v>
      </c>
      <c r="F48" s="19">
        <f>'[1]Бюджет'!F48+'[1]Контракт'!D48</f>
        <v>9</v>
      </c>
      <c r="G48" s="39">
        <v>10</v>
      </c>
      <c r="H48" s="19">
        <f>'[1]Бюджет'!H48+'[1]Контракт'!E48</f>
        <v>7</v>
      </c>
      <c r="I48" s="39">
        <v>10</v>
      </c>
      <c r="J48" s="19">
        <f>'[1]Бюджет'!J48+'[1]Контракт'!F48</f>
        <v>5</v>
      </c>
      <c r="K48" s="19">
        <f t="shared" si="14"/>
        <v>35</v>
      </c>
      <c r="L48" s="19">
        <f>'[1]Бюджет'!M48+'[1]Контракт'!G48</f>
        <v>7</v>
      </c>
      <c r="M48" s="19">
        <f>'[1]Бюджет'!N48+'[1]Контракт'!H48</f>
        <v>0</v>
      </c>
      <c r="N48" s="40">
        <f>'[1]Бюджет'!P48+'[1]Контракт'!I48</f>
        <v>13</v>
      </c>
      <c r="O48" s="40">
        <f>'[1]Бюджет'!Q48+'[1]Контракт'!J48</f>
        <v>0</v>
      </c>
      <c r="P48" s="19">
        <f t="shared" si="15"/>
        <v>20</v>
      </c>
      <c r="Q48" s="20">
        <f t="shared" si="16"/>
        <v>55</v>
      </c>
    </row>
    <row r="49" spans="1:17" ht="18.75" customHeight="1">
      <c r="A49" s="31" t="s">
        <v>84</v>
      </c>
      <c r="B49" s="17" t="s">
        <v>85</v>
      </c>
      <c r="C49" s="39">
        <v>20</v>
      </c>
      <c r="D49" s="19">
        <f>'[1]Бюджет'!D49+'[1]Контракт'!C49</f>
        <v>80</v>
      </c>
      <c r="E49" s="39">
        <v>20</v>
      </c>
      <c r="F49" s="19">
        <f>'[1]Бюджет'!F49+'[1]Контракт'!D49</f>
        <v>56</v>
      </c>
      <c r="G49" s="39">
        <v>20</v>
      </c>
      <c r="H49" s="19">
        <f>'[1]Бюджет'!H49+'[1]Контракт'!E49</f>
        <v>70</v>
      </c>
      <c r="I49" s="39">
        <v>20</v>
      </c>
      <c r="J49" s="19">
        <f>'[1]Бюджет'!J49+'[1]Контракт'!F49</f>
        <v>51</v>
      </c>
      <c r="K49" s="19">
        <f t="shared" si="14"/>
        <v>257</v>
      </c>
      <c r="L49" s="19">
        <f>'[1]Бюджет'!M49+'[1]Контракт'!G49</f>
        <v>36</v>
      </c>
      <c r="M49" s="19">
        <f>'[1]Бюджет'!N49+'[1]Контракт'!H49</f>
        <v>0</v>
      </c>
      <c r="N49" s="40">
        <f>'[1]Бюджет'!P49+'[1]Контракт'!I49</f>
        <v>28</v>
      </c>
      <c r="O49" s="40">
        <f>'[1]Бюджет'!Q49+'[1]Контракт'!J49</f>
        <v>0</v>
      </c>
      <c r="P49" s="19">
        <f t="shared" si="15"/>
        <v>64</v>
      </c>
      <c r="Q49" s="20">
        <f t="shared" si="16"/>
        <v>321</v>
      </c>
    </row>
    <row r="50" spans="1:17" ht="21.75" customHeight="1">
      <c r="A50" s="52" t="s">
        <v>86</v>
      </c>
      <c r="B50" s="53">
        <v>126</v>
      </c>
      <c r="C50" s="39"/>
      <c r="D50" s="19">
        <f>'[1]Бюджет'!D50+'[1]Контракт'!C50</f>
        <v>31</v>
      </c>
      <c r="E50" s="39"/>
      <c r="F50" s="19">
        <f>'[1]Бюджет'!F50+'[1]Контракт'!D50</f>
        <v>11</v>
      </c>
      <c r="G50" s="39"/>
      <c r="H50" s="19">
        <f>'[1]Бюджет'!H50+'[1]Контракт'!E50</f>
        <v>12</v>
      </c>
      <c r="I50" s="39"/>
      <c r="J50" s="19">
        <f>'[1]Бюджет'!J50+'[1]Контракт'!F50</f>
        <v>22</v>
      </c>
      <c r="K50" s="19">
        <f t="shared" si="14"/>
        <v>76</v>
      </c>
      <c r="L50" s="19">
        <f>'[1]Бюджет'!M50+'[1]Контракт'!G50</f>
        <v>14</v>
      </c>
      <c r="M50" s="19">
        <f>'[1]Бюджет'!N50+'[1]Контракт'!H50</f>
        <v>0</v>
      </c>
      <c r="N50" s="40">
        <f>'[1]Бюджет'!P50+'[1]Контракт'!I50</f>
        <v>11</v>
      </c>
      <c r="O50" s="40">
        <f>'[1]Бюджет'!Q50+'[1]Контракт'!J50</f>
        <v>0</v>
      </c>
      <c r="P50" s="19">
        <f t="shared" si="15"/>
        <v>25</v>
      </c>
      <c r="Q50" s="20">
        <f t="shared" si="16"/>
        <v>101</v>
      </c>
    </row>
    <row r="51" spans="1:17" ht="19.5" customHeight="1">
      <c r="A51" s="28" t="s">
        <v>33</v>
      </c>
      <c r="B51" s="41"/>
      <c r="C51" s="39">
        <f aca="true" t="shared" si="17" ref="C51:Q51">SUM(C44:C50)</f>
        <v>196</v>
      </c>
      <c r="D51" s="40">
        <f t="shared" si="17"/>
        <v>429</v>
      </c>
      <c r="E51" s="39">
        <f t="shared" si="17"/>
        <v>196</v>
      </c>
      <c r="F51" s="40">
        <f t="shared" si="17"/>
        <v>349</v>
      </c>
      <c r="G51" s="39">
        <f t="shared" si="17"/>
        <v>196</v>
      </c>
      <c r="H51" s="40">
        <f t="shared" si="17"/>
        <v>349</v>
      </c>
      <c r="I51" s="39">
        <f t="shared" si="17"/>
        <v>196</v>
      </c>
      <c r="J51" s="54">
        <f t="shared" si="17"/>
        <v>215</v>
      </c>
      <c r="K51" s="40">
        <f t="shared" si="17"/>
        <v>1342</v>
      </c>
      <c r="L51" s="40">
        <f t="shared" si="17"/>
        <v>165</v>
      </c>
      <c r="M51" s="40">
        <f t="shared" si="17"/>
        <v>0</v>
      </c>
      <c r="N51" s="40">
        <f t="shared" si="17"/>
        <v>160</v>
      </c>
      <c r="O51" s="40">
        <f t="shared" si="17"/>
        <v>0</v>
      </c>
      <c r="P51" s="40">
        <f t="shared" si="17"/>
        <v>325</v>
      </c>
      <c r="Q51" s="30">
        <f t="shared" si="17"/>
        <v>1667</v>
      </c>
    </row>
    <row r="52" spans="1:17" ht="19.5" customHeight="1">
      <c r="A52" s="231" t="s">
        <v>87</v>
      </c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2"/>
    </row>
    <row r="53" spans="1:17" ht="19.5" customHeight="1">
      <c r="A53" s="32" t="s">
        <v>39</v>
      </c>
      <c r="B53" s="33" t="s">
        <v>40</v>
      </c>
      <c r="C53" s="53"/>
      <c r="D53" s="53">
        <f>'[1]Бюджет'!D53+'[1]Контракт'!C53</f>
        <v>2</v>
      </c>
      <c r="E53" s="53"/>
      <c r="F53" s="53">
        <f>'[1]Бюджет'!F53+'[1]Контракт'!D53</f>
        <v>0</v>
      </c>
      <c r="G53" s="53"/>
      <c r="H53" s="55">
        <f>'[1]Бюджет'!H53+'[1]Контракт'!E53</f>
        <v>0</v>
      </c>
      <c r="I53" s="53"/>
      <c r="J53" s="56">
        <f>'[1]Бюджет'!J53+'[1]Контракт'!F53</f>
        <v>0</v>
      </c>
      <c r="K53" s="19">
        <f>F53+H53+J53+D53</f>
        <v>2</v>
      </c>
      <c r="L53" s="53">
        <f>'[1]Бюджет'!M53+'[1]Контракт'!G53</f>
        <v>0</v>
      </c>
      <c r="M53" s="53">
        <f>'[1]Бюджет'!N53+'[1]Контракт'!H53</f>
        <v>0</v>
      </c>
      <c r="N53" s="40">
        <f>'[1]Бюджет'!P53+'[1]Контракт'!I53</f>
        <v>0</v>
      </c>
      <c r="O53" s="53">
        <f>'[1]Бюджет'!Q53+'[1]Контракт'!J53</f>
        <v>0</v>
      </c>
      <c r="P53" s="19">
        <f>SUM(L53:O53)</f>
        <v>0</v>
      </c>
      <c r="Q53" s="20">
        <f>K53+P53</f>
        <v>2</v>
      </c>
    </row>
    <row r="54" spans="1:28" s="15" customFormat="1" ht="19.5" customHeight="1">
      <c r="A54" s="16" t="s">
        <v>88</v>
      </c>
      <c r="B54" s="17" t="s">
        <v>89</v>
      </c>
      <c r="C54" s="57">
        <v>27</v>
      </c>
      <c r="D54" s="53">
        <f>'[1]Бюджет'!D54+'[1]Контракт'!C54</f>
        <v>19</v>
      </c>
      <c r="E54" s="57">
        <v>27</v>
      </c>
      <c r="F54" s="53">
        <f>'[1]Бюджет'!F54+'[1]Контракт'!D54</f>
        <v>21</v>
      </c>
      <c r="G54" s="57">
        <v>27</v>
      </c>
      <c r="H54" s="55">
        <f>'[1]Бюджет'!H54+'[1]Контракт'!E54</f>
        <v>27</v>
      </c>
      <c r="I54" s="57">
        <v>27</v>
      </c>
      <c r="J54" s="53">
        <f>'[1]Бюджет'!J54+'[1]Контракт'!F54</f>
        <v>19</v>
      </c>
      <c r="K54" s="19">
        <f>F54+H54+J54+D54</f>
        <v>86</v>
      </c>
      <c r="L54" s="53">
        <f>'[1]Бюджет'!M54+'[1]Контракт'!G54</f>
        <v>8</v>
      </c>
      <c r="M54" s="53">
        <f>'[1]Бюджет'!N54+'[1]Контракт'!H54</f>
        <v>0</v>
      </c>
      <c r="N54" s="40">
        <f>'[1]Бюджет'!P54+'[1]Контракт'!I54</f>
        <v>29</v>
      </c>
      <c r="O54" s="53">
        <f>'[1]Бюджет'!Q54+'[1]Контракт'!J54</f>
        <v>0</v>
      </c>
      <c r="P54" s="19">
        <f>SUM(L54:O54)</f>
        <v>37</v>
      </c>
      <c r="Q54" s="20">
        <f>K54+P54</f>
        <v>123</v>
      </c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</row>
    <row r="55" spans="1:28" s="15" customFormat="1" ht="19.5" customHeight="1">
      <c r="A55" s="47" t="s">
        <v>90</v>
      </c>
      <c r="B55" s="48" t="s">
        <v>91</v>
      </c>
      <c r="C55" s="57">
        <v>37</v>
      </c>
      <c r="D55" s="53">
        <f>'[1]Бюджет'!D55+'[1]Контракт'!C55</f>
        <v>8</v>
      </c>
      <c r="E55" s="57">
        <v>37</v>
      </c>
      <c r="F55" s="53">
        <f>'[1]Бюджет'!F55+'[1]Контракт'!D55</f>
        <v>7</v>
      </c>
      <c r="G55" s="57">
        <v>37</v>
      </c>
      <c r="H55" s="55">
        <f>'[1]Бюджет'!H55+'[1]Контракт'!E55</f>
        <v>6</v>
      </c>
      <c r="I55" s="57">
        <v>37</v>
      </c>
      <c r="J55" s="56">
        <f>'[1]Бюджет'!J55+'[1]Контракт'!F55</f>
        <v>0</v>
      </c>
      <c r="K55" s="19">
        <f>F55+H55+J55+D55</f>
        <v>21</v>
      </c>
      <c r="L55" s="53">
        <f>'[1]Бюджет'!M55+'[1]Контракт'!G55</f>
        <v>0</v>
      </c>
      <c r="M55" s="53">
        <f>'[1]Бюджет'!N55+'[1]Контракт'!H55</f>
        <v>0</v>
      </c>
      <c r="N55" s="40">
        <f>'[1]Бюджет'!P55+'[1]Контракт'!I55</f>
        <v>0</v>
      </c>
      <c r="O55" s="53">
        <f>'[1]Бюджет'!Q55+'[1]Контракт'!J55</f>
        <v>0</v>
      </c>
      <c r="P55" s="19">
        <f>SUM(L55:O55)</f>
        <v>0</v>
      </c>
      <c r="Q55" s="20">
        <f>K55+P55</f>
        <v>21</v>
      </c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</row>
    <row r="56" spans="1:28" s="15" customFormat="1" ht="19.5" customHeight="1">
      <c r="A56" s="47" t="s">
        <v>35</v>
      </c>
      <c r="B56" s="48" t="s">
        <v>92</v>
      </c>
      <c r="C56" s="57"/>
      <c r="D56" s="53">
        <f>'[1]Бюджет'!D57+'[1]Контракт'!C57</f>
        <v>17</v>
      </c>
      <c r="E56" s="57"/>
      <c r="F56" s="53">
        <f>'[1]Бюджет'!F56+'[1]Контракт'!D56</f>
        <v>6</v>
      </c>
      <c r="G56" s="57"/>
      <c r="H56" s="55">
        <f>'[1]Бюджет'!H56+'[1]Контракт'!E56</f>
        <v>7</v>
      </c>
      <c r="I56" s="57"/>
      <c r="J56" s="56">
        <f>'[1]Бюджет'!J56+'[1]Контракт'!F56</f>
        <v>6</v>
      </c>
      <c r="K56" s="19">
        <f>F56+H56+J56+D56</f>
        <v>36</v>
      </c>
      <c r="L56" s="53">
        <f>'[1]Бюджет'!M57+'[1]Контракт'!G57</f>
        <v>5</v>
      </c>
      <c r="M56" s="53">
        <f>'[1]Бюджет'!N57+'[1]Контракт'!H57</f>
        <v>0</v>
      </c>
      <c r="N56" s="40">
        <f>'[1]Бюджет'!P56</f>
        <v>18</v>
      </c>
      <c r="O56" s="53">
        <f>'[1]Бюджет'!Q57+'[1]Контракт'!J57</f>
        <v>0</v>
      </c>
      <c r="P56" s="19">
        <f>SUM(L56:O56)</f>
        <v>23</v>
      </c>
      <c r="Q56" s="20">
        <f>K56+P56</f>
        <v>59</v>
      </c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</row>
    <row r="57" spans="1:28" s="15" customFormat="1" ht="19.5" customHeight="1">
      <c r="A57" s="32" t="s">
        <v>93</v>
      </c>
      <c r="B57" s="33" t="s">
        <v>94</v>
      </c>
      <c r="C57" s="57"/>
      <c r="D57" s="53">
        <f>'[1]Бюджет'!D56+'[1]Контракт'!C56</f>
        <v>21</v>
      </c>
      <c r="E57" s="57"/>
      <c r="F57" s="53">
        <f>'[1]Бюджет'!F57+'[1]Контракт'!D57</f>
        <v>20</v>
      </c>
      <c r="G57" s="57"/>
      <c r="H57" s="55">
        <f>'[1]Бюджет'!H57+'[1]Контракт'!E57</f>
        <v>30</v>
      </c>
      <c r="I57" s="57"/>
      <c r="J57" s="53">
        <f>'[1]Бюджет'!J57+'[1]Контракт'!F57</f>
        <v>7</v>
      </c>
      <c r="K57" s="19">
        <f>F57+H57+J57+D57</f>
        <v>78</v>
      </c>
      <c r="L57" s="53">
        <f>'[1]Бюджет'!M56+'[1]Контракт'!G56</f>
        <v>5</v>
      </c>
      <c r="M57" s="53">
        <f>'[1]Бюджет'!N56+'[1]Контракт'!H56</f>
        <v>0</v>
      </c>
      <c r="N57" s="40">
        <f>'[1]Бюджет'!P57+'[1]Контракт'!I57</f>
        <v>9</v>
      </c>
      <c r="O57" s="53">
        <f>'[1]Бюджет'!Q56+'[1]Контракт'!J56</f>
        <v>0</v>
      </c>
      <c r="P57" s="19">
        <f>SUM(L57:O57)</f>
        <v>14</v>
      </c>
      <c r="Q57" s="20">
        <f>K57+P57</f>
        <v>92</v>
      </c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</row>
    <row r="58" spans="1:17" ht="19.5" customHeight="1">
      <c r="A58" s="28" t="s">
        <v>33</v>
      </c>
      <c r="B58" s="41"/>
      <c r="C58" s="39">
        <f>SUM(C54:C55)</f>
        <v>64</v>
      </c>
      <c r="D58" s="40">
        <f>D53+D54+D55+D56+D57</f>
        <v>67</v>
      </c>
      <c r="E58" s="39">
        <f>SUM(E54:E55)</f>
        <v>64</v>
      </c>
      <c r="F58" s="40">
        <f>F53+F54+F55+F56+F57</f>
        <v>54</v>
      </c>
      <c r="G58" s="39">
        <f>SUM(G54:G55)</f>
        <v>64</v>
      </c>
      <c r="H58" s="40">
        <f>H53+H54+H55+H56+H57</f>
        <v>70</v>
      </c>
      <c r="I58" s="39">
        <f>SUM(I54:I55)</f>
        <v>64</v>
      </c>
      <c r="J58" s="54">
        <f aca="true" t="shared" si="18" ref="J58:Q58">J53+J54+J55+J56+J57</f>
        <v>32</v>
      </c>
      <c r="K58" s="40">
        <f t="shared" si="18"/>
        <v>223</v>
      </c>
      <c r="L58" s="40">
        <f t="shared" si="18"/>
        <v>18</v>
      </c>
      <c r="M58" s="40">
        <f t="shared" si="18"/>
        <v>0</v>
      </c>
      <c r="N58" s="40">
        <f t="shared" si="18"/>
        <v>56</v>
      </c>
      <c r="O58" s="40">
        <f t="shared" si="18"/>
        <v>0</v>
      </c>
      <c r="P58" s="40">
        <f t="shared" si="18"/>
        <v>74</v>
      </c>
      <c r="Q58" s="58">
        <f t="shared" si="18"/>
        <v>297</v>
      </c>
    </row>
    <row r="59" spans="1:17" ht="19.5" customHeight="1">
      <c r="A59" s="236" t="s">
        <v>95</v>
      </c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45"/>
    </row>
    <row r="60" spans="1:17" ht="19.5" customHeight="1">
      <c r="A60" s="237" t="s">
        <v>96</v>
      </c>
      <c r="B60" s="237"/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41"/>
    </row>
    <row r="61" spans="1:17" ht="19.5" customHeight="1">
      <c r="A61" s="59" t="s">
        <v>97</v>
      </c>
      <c r="B61" s="24" t="s">
        <v>98</v>
      </c>
      <c r="C61" s="39">
        <v>0</v>
      </c>
      <c r="D61" s="19">
        <f>'[1]Бюджет'!D61+'[1]Контракт'!C61</f>
        <v>74</v>
      </c>
      <c r="E61" s="39">
        <v>0</v>
      </c>
      <c r="F61" s="19">
        <f>'[1]Бюджет'!F61+'[1]Контракт'!D61</f>
        <v>39</v>
      </c>
      <c r="G61" s="39">
        <v>0</v>
      </c>
      <c r="H61" s="19">
        <f>'[1]Бюджет'!H61+'[1]Контракт'!E61</f>
        <v>33</v>
      </c>
      <c r="I61" s="39">
        <v>0</v>
      </c>
      <c r="J61" s="19">
        <f>'[1]Бюджет'!J61+'[1]Контракт'!F61</f>
        <v>16</v>
      </c>
      <c r="K61" s="19">
        <f aca="true" t="shared" si="19" ref="K61:K66">F61+H61+J61+D61</f>
        <v>162</v>
      </c>
      <c r="L61" s="19">
        <f>'[1]Бюджет'!M61+'[1]Контракт'!G61</f>
        <v>9</v>
      </c>
      <c r="M61" s="19">
        <f>'[1]Бюджет'!N61+'[1]Контракт'!H61</f>
        <v>0</v>
      </c>
      <c r="N61" s="40">
        <f>'[1]Бюджет'!P61+'[1]Контракт'!I61</f>
        <v>7</v>
      </c>
      <c r="O61" s="40">
        <f>'[1]Бюджет'!Q61+'[1]Контракт'!J61</f>
        <v>0</v>
      </c>
      <c r="P61" s="19">
        <f aca="true" t="shared" si="20" ref="P61:P66">SUM(L61:O61)</f>
        <v>16</v>
      </c>
      <c r="Q61" s="20">
        <f aca="true" t="shared" si="21" ref="Q61:Q66">K61+P61</f>
        <v>178</v>
      </c>
    </row>
    <row r="62" spans="1:17" ht="19.5" customHeight="1">
      <c r="A62" s="60" t="s">
        <v>99</v>
      </c>
      <c r="B62" s="24" t="s">
        <v>100</v>
      </c>
      <c r="C62" s="39">
        <v>50</v>
      </c>
      <c r="D62" s="19">
        <f>'[1]Бюджет'!D62+'[1]Контракт'!C62</f>
        <v>24</v>
      </c>
      <c r="E62" s="39">
        <v>50</v>
      </c>
      <c r="F62" s="19">
        <f>'[1]Бюджет'!F62+'[1]Контракт'!D62</f>
        <v>26</v>
      </c>
      <c r="G62" s="39">
        <v>50</v>
      </c>
      <c r="H62" s="19">
        <f>'[1]Бюджет'!H62+'[1]Контракт'!E62</f>
        <v>34</v>
      </c>
      <c r="I62" s="39">
        <v>50</v>
      </c>
      <c r="J62" s="19">
        <f>'[1]Бюджет'!J62+'[1]Контракт'!F62</f>
        <v>25</v>
      </c>
      <c r="K62" s="19">
        <f t="shared" si="19"/>
        <v>109</v>
      </c>
      <c r="L62" s="19">
        <f>'[1]Бюджет'!M62+'[1]Контракт'!G62</f>
        <v>17</v>
      </c>
      <c r="M62" s="19">
        <f>'[1]Бюджет'!N62+'[1]Контракт'!H62</f>
        <v>0</v>
      </c>
      <c r="N62" s="40">
        <f>'[1]Бюджет'!P62+'[1]Контракт'!I62</f>
        <v>21</v>
      </c>
      <c r="O62" s="40">
        <f>'[1]Бюджет'!Q62+'[1]Контракт'!J62</f>
        <v>0</v>
      </c>
      <c r="P62" s="19">
        <f t="shared" si="20"/>
        <v>38</v>
      </c>
      <c r="Q62" s="20">
        <f t="shared" si="21"/>
        <v>147</v>
      </c>
    </row>
    <row r="63" spans="1:17" ht="19.5" customHeight="1">
      <c r="A63" s="60" t="s">
        <v>101</v>
      </c>
      <c r="B63" s="61" t="s">
        <v>102</v>
      </c>
      <c r="C63" s="39"/>
      <c r="D63" s="19">
        <f>'[1]Бюджет'!D63+'[1]Контракт'!C63</f>
        <v>19</v>
      </c>
      <c r="E63" s="39"/>
      <c r="F63" s="19">
        <f>'[1]Бюджет'!F63+'[1]Контракт'!D63</f>
        <v>24</v>
      </c>
      <c r="G63" s="39"/>
      <c r="H63" s="19">
        <f>'[1]Бюджет'!H63+'[1]Контракт'!E63</f>
        <v>16</v>
      </c>
      <c r="I63" s="39"/>
      <c r="J63" s="19">
        <f>'[1]Бюджет'!J63+'[1]Контракт'!F63</f>
        <v>16</v>
      </c>
      <c r="K63" s="19">
        <f t="shared" si="19"/>
        <v>75</v>
      </c>
      <c r="L63" s="19">
        <f>'[1]Бюджет'!M63+'[1]Контракт'!G63</f>
        <v>6</v>
      </c>
      <c r="M63" s="19">
        <f>'[1]Бюджет'!N63+'[1]Контракт'!H63</f>
        <v>0</v>
      </c>
      <c r="N63" s="40">
        <f>'[1]Бюджет'!P63+'[1]Контракт'!I63</f>
        <v>12</v>
      </c>
      <c r="O63" s="40">
        <f>'[1]Бюджет'!Q63+'[1]Контракт'!J63</f>
        <v>0</v>
      </c>
      <c r="P63" s="19">
        <f t="shared" si="20"/>
        <v>18</v>
      </c>
      <c r="Q63" s="20">
        <f t="shared" si="21"/>
        <v>93</v>
      </c>
    </row>
    <row r="64" spans="1:17" ht="19.5" customHeight="1">
      <c r="A64" s="52" t="s">
        <v>103</v>
      </c>
      <c r="B64" s="61" t="s">
        <v>104</v>
      </c>
      <c r="C64" s="39"/>
      <c r="D64" s="19">
        <f>'[1]Бюджет'!D64+'[1]Контракт'!C64</f>
        <v>36</v>
      </c>
      <c r="E64" s="39"/>
      <c r="F64" s="19">
        <f>'[1]Бюджет'!F64+'[1]Контракт'!D64</f>
        <v>27</v>
      </c>
      <c r="G64" s="39"/>
      <c r="H64" s="19">
        <f>'[1]Бюджет'!H64+'[1]Контракт'!E64</f>
        <v>18</v>
      </c>
      <c r="I64" s="39"/>
      <c r="J64" s="19">
        <f>'[1]Бюджет'!J64+'[1]Контракт'!F64</f>
        <v>18</v>
      </c>
      <c r="K64" s="19">
        <f t="shared" si="19"/>
        <v>99</v>
      </c>
      <c r="L64" s="19">
        <f>'[1]Бюджет'!M64+'[1]Контракт'!G64</f>
        <v>8</v>
      </c>
      <c r="M64" s="19">
        <f>'[1]Бюджет'!N64+'[1]Контракт'!H64</f>
        <v>0</v>
      </c>
      <c r="N64" s="40">
        <f>'[1]Бюджет'!P64+'[1]Контракт'!I64</f>
        <v>6</v>
      </c>
      <c r="O64" s="40">
        <f>'[1]Бюджет'!Q64+'[1]Контракт'!J64</f>
        <v>0</v>
      </c>
      <c r="P64" s="19">
        <f t="shared" si="20"/>
        <v>14</v>
      </c>
      <c r="Q64" s="20">
        <f t="shared" si="21"/>
        <v>113</v>
      </c>
    </row>
    <row r="65" spans="1:17" ht="19.5" customHeight="1">
      <c r="A65" s="52" t="s">
        <v>105</v>
      </c>
      <c r="B65" s="61" t="s">
        <v>106</v>
      </c>
      <c r="C65" s="39"/>
      <c r="D65" s="19">
        <f>'[1]Бюджет'!D65+'[1]Контракт'!C65</f>
        <v>23</v>
      </c>
      <c r="E65" s="39"/>
      <c r="F65" s="19">
        <f>'[1]Бюджет'!F65+'[1]Контракт'!D65</f>
        <v>12</v>
      </c>
      <c r="G65" s="39"/>
      <c r="H65" s="19">
        <f>'[1]Бюджет'!H65+'[1]Контракт'!E65</f>
        <v>16</v>
      </c>
      <c r="I65" s="39"/>
      <c r="J65" s="22">
        <f>'[1]Бюджет'!J65+'[1]Контракт'!F65</f>
        <v>0</v>
      </c>
      <c r="K65" s="19">
        <f t="shared" si="19"/>
        <v>51</v>
      </c>
      <c r="L65" s="19">
        <f>'[1]Бюджет'!M65+'[1]Контракт'!G65</f>
        <v>0</v>
      </c>
      <c r="M65" s="19">
        <f>'[1]Бюджет'!N65+'[1]Контракт'!H65</f>
        <v>0</v>
      </c>
      <c r="N65" s="40">
        <f>'[1]Бюджет'!P65+'[1]Контракт'!I65</f>
        <v>0</v>
      </c>
      <c r="O65" s="40">
        <f>'[1]Бюджет'!Q65+'[1]Контракт'!J65</f>
        <v>0</v>
      </c>
      <c r="P65" s="19">
        <f t="shared" si="20"/>
        <v>0</v>
      </c>
      <c r="Q65" s="20">
        <f t="shared" si="21"/>
        <v>51</v>
      </c>
    </row>
    <row r="66" spans="1:17" ht="35.25" customHeight="1">
      <c r="A66" s="52" t="s">
        <v>107</v>
      </c>
      <c r="B66" s="61" t="s">
        <v>108</v>
      </c>
      <c r="C66" s="39"/>
      <c r="D66" s="19">
        <f>'[1]Бюджет'!D66+'[1]Контракт'!C66</f>
        <v>19</v>
      </c>
      <c r="E66" s="39"/>
      <c r="F66" s="19">
        <f>'[1]Бюджет'!F66+'[1]Контракт'!D66</f>
        <v>25</v>
      </c>
      <c r="G66" s="39"/>
      <c r="H66" s="19">
        <f>'[1]Бюджет'!H66+'[1]Контракт'!E66</f>
        <v>22</v>
      </c>
      <c r="I66" s="39"/>
      <c r="J66" s="22">
        <f>'[1]Бюджет'!J66+'[1]Контракт'!F66</f>
        <v>0</v>
      </c>
      <c r="K66" s="19">
        <f t="shared" si="19"/>
        <v>66</v>
      </c>
      <c r="L66" s="19">
        <f>'[1]Бюджет'!M66+'[1]Контракт'!G66</f>
        <v>0</v>
      </c>
      <c r="M66" s="19">
        <f>'[1]Бюджет'!N66+'[1]Контракт'!H66</f>
        <v>0</v>
      </c>
      <c r="N66" s="40">
        <f>'[1]Бюджет'!P66+'[1]Контракт'!I66</f>
        <v>0</v>
      </c>
      <c r="O66" s="40">
        <f>'[1]Бюджет'!Q66+'[1]Контракт'!J66</f>
        <v>0</v>
      </c>
      <c r="P66" s="19">
        <f t="shared" si="20"/>
        <v>0</v>
      </c>
      <c r="Q66" s="20">
        <f t="shared" si="21"/>
        <v>66</v>
      </c>
    </row>
    <row r="67" spans="1:17" ht="19.5" customHeight="1">
      <c r="A67" s="28" t="s">
        <v>33</v>
      </c>
      <c r="B67" s="38"/>
      <c r="C67" s="39">
        <f>SUM(C61:C65)</f>
        <v>50</v>
      </c>
      <c r="D67" s="40">
        <f>SUM(D61:D66)</f>
        <v>195</v>
      </c>
      <c r="E67" s="39">
        <f>SUM(E61:E65)</f>
        <v>50</v>
      </c>
      <c r="F67" s="40">
        <f>SUM(F61:F66)</f>
        <v>153</v>
      </c>
      <c r="G67" s="39">
        <f>SUM(G61:G65)</f>
        <v>50</v>
      </c>
      <c r="H67" s="40">
        <f>SUM(H61:H66)</f>
        <v>139</v>
      </c>
      <c r="I67" s="39">
        <f>SUM(I61:I65)</f>
        <v>50</v>
      </c>
      <c r="J67" s="54">
        <f>SUM(J61:J66)</f>
        <v>75</v>
      </c>
      <c r="K67" s="40">
        <f>SUM(K61:K66)</f>
        <v>562</v>
      </c>
      <c r="L67" s="40">
        <f>SUM(L61:L66)</f>
        <v>40</v>
      </c>
      <c r="M67" s="40">
        <f>SUM(M61:M66)</f>
        <v>0</v>
      </c>
      <c r="N67" s="40">
        <f>SUM(N61:N65)</f>
        <v>46</v>
      </c>
      <c r="O67" s="40">
        <f>SUM(O61:O65)</f>
        <v>0</v>
      </c>
      <c r="P67" s="40">
        <f>SUM(P61:P66)</f>
        <v>86</v>
      </c>
      <c r="Q67" s="30">
        <f>SUM(Q61:Q66)</f>
        <v>648</v>
      </c>
    </row>
    <row r="68" spans="1:17" ht="19.5" customHeight="1">
      <c r="A68" s="231" t="s">
        <v>109</v>
      </c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2"/>
    </row>
    <row r="69" spans="1:17" ht="19.5" customHeight="1">
      <c r="A69" s="62" t="s">
        <v>110</v>
      </c>
      <c r="B69" s="63" t="s">
        <v>111</v>
      </c>
      <c r="C69" s="39">
        <v>48</v>
      </c>
      <c r="D69" s="19">
        <f>'[1]Бюджет'!D69+'[1]Контракт'!C69</f>
        <v>136</v>
      </c>
      <c r="E69" s="39">
        <v>48</v>
      </c>
      <c r="F69" s="19">
        <f>'[1]Бюджет'!F69+'[1]Контракт'!D69</f>
        <v>70</v>
      </c>
      <c r="G69" s="39">
        <v>48</v>
      </c>
      <c r="H69" s="19">
        <f>'[1]Бюджет'!H69+'[1]Контракт'!E69</f>
        <v>56</v>
      </c>
      <c r="I69" s="39">
        <v>48</v>
      </c>
      <c r="J69" s="19">
        <f>'[1]Бюджет'!J69+'[1]Контракт'!F69</f>
        <v>54</v>
      </c>
      <c r="K69" s="19">
        <f>F69+H69+J69+D69</f>
        <v>316</v>
      </c>
      <c r="L69" s="19">
        <f>'[1]Бюджет'!M69+'[1]Контракт'!G69</f>
        <v>28</v>
      </c>
      <c r="M69" s="19">
        <f>'[1]Бюджет'!N69+'[1]Контракт'!H69</f>
        <v>0</v>
      </c>
      <c r="N69" s="40">
        <f>'[1]Бюджет'!P69+'[1]Контракт'!I69</f>
        <v>22</v>
      </c>
      <c r="O69" s="40">
        <f>'[1]Бюджет'!Q69+'[1]Контракт'!J69</f>
        <v>0</v>
      </c>
      <c r="P69" s="19">
        <f>SUM(L69:O69)</f>
        <v>50</v>
      </c>
      <c r="Q69" s="20">
        <f aca="true" t="shared" si="22" ref="Q69:Q74">K69+P69</f>
        <v>366</v>
      </c>
    </row>
    <row r="70" spans="1:17" ht="19.5" customHeight="1">
      <c r="A70" s="59" t="s">
        <v>112</v>
      </c>
      <c r="B70" s="24" t="s">
        <v>113</v>
      </c>
      <c r="C70" s="39">
        <v>45</v>
      </c>
      <c r="D70" s="19">
        <f>'[1]Бюджет'!D70+'[1]Контракт'!C70</f>
        <v>75</v>
      </c>
      <c r="E70" s="39">
        <v>45</v>
      </c>
      <c r="F70" s="19">
        <f>'[1]Бюджет'!F70+'[1]Контракт'!D70</f>
        <v>51</v>
      </c>
      <c r="G70" s="39">
        <v>45</v>
      </c>
      <c r="H70" s="19">
        <f>'[1]Бюджет'!H70+'[1]Контракт'!E70</f>
        <v>47</v>
      </c>
      <c r="I70" s="39">
        <v>45</v>
      </c>
      <c r="J70" s="19">
        <f>'[1]Бюджет'!J70+'[1]Контракт'!F70</f>
        <v>38</v>
      </c>
      <c r="K70" s="19">
        <f>F70+H70+J70+D70</f>
        <v>211</v>
      </c>
      <c r="L70" s="19">
        <f>'[1]Бюджет'!M70+'[1]Контракт'!G70</f>
        <v>7</v>
      </c>
      <c r="M70" s="19">
        <f>'[1]Бюджет'!N70+'[1]Контракт'!H70</f>
        <v>0</v>
      </c>
      <c r="N70" s="40">
        <f>'[1]Бюджет'!P70+'[1]Контракт'!I70</f>
        <v>5</v>
      </c>
      <c r="O70" s="40">
        <f>'[1]Бюджет'!Q70+'[1]Контракт'!J70</f>
        <v>0</v>
      </c>
      <c r="P70" s="19">
        <f>SUM(L70:O70)</f>
        <v>12</v>
      </c>
      <c r="Q70" s="20">
        <f t="shared" si="22"/>
        <v>223</v>
      </c>
    </row>
    <row r="71" spans="1:17" ht="19.5" customHeight="1">
      <c r="A71" s="64" t="s">
        <v>114</v>
      </c>
      <c r="B71" s="65" t="s">
        <v>115</v>
      </c>
      <c r="C71" s="39">
        <v>0</v>
      </c>
      <c r="D71" s="19">
        <f>'[1]Бюджет'!D71+'[1]Контракт'!C71</f>
        <v>21</v>
      </c>
      <c r="E71" s="39">
        <v>0</v>
      </c>
      <c r="F71" s="19">
        <f>'[1]Бюджет'!F71+'[1]Контракт'!D71</f>
        <v>19</v>
      </c>
      <c r="G71" s="39">
        <v>0</v>
      </c>
      <c r="H71" s="19">
        <f>'[1]Бюджет'!H71+'[1]Контракт'!E71</f>
        <v>17</v>
      </c>
      <c r="I71" s="39">
        <v>0</v>
      </c>
      <c r="J71" s="66">
        <f>'[1]Бюджет'!J71+'[1]Контракт'!F71</f>
        <v>0</v>
      </c>
      <c r="K71" s="19">
        <f>F71+H71+J71+D71</f>
        <v>57</v>
      </c>
      <c r="L71" s="19">
        <f>'[1]Бюджет'!M71+'[1]Контракт'!G71</f>
        <v>1</v>
      </c>
      <c r="M71" s="19">
        <f>'[1]Бюджет'!N71+'[1]Контракт'!H71</f>
        <v>0</v>
      </c>
      <c r="N71" s="40">
        <f>'[1]Бюджет'!P71+'[1]Контракт'!I71</f>
        <v>4</v>
      </c>
      <c r="O71" s="40">
        <f>'[1]Бюджет'!Q71+'[1]Контракт'!J71</f>
        <v>0</v>
      </c>
      <c r="P71" s="19">
        <f>SUM(L71:O71)</f>
        <v>5</v>
      </c>
      <c r="Q71" s="20">
        <f t="shared" si="22"/>
        <v>62</v>
      </c>
    </row>
    <row r="72" spans="1:17" ht="19.5" customHeight="1">
      <c r="A72" s="64" t="s">
        <v>116</v>
      </c>
      <c r="B72" s="65" t="s">
        <v>117</v>
      </c>
      <c r="C72" s="39"/>
      <c r="D72" s="19">
        <f>'[1]Бюджет'!D72+'[1]Контракт'!C72</f>
        <v>20</v>
      </c>
      <c r="E72" s="39"/>
      <c r="F72" s="19">
        <f>'[1]Бюджет'!F72+'[1]Контракт'!D72</f>
        <v>16</v>
      </c>
      <c r="G72" s="39"/>
      <c r="H72" s="19">
        <f>'[1]Бюджет'!H72+'[1]Контракт'!E72</f>
        <v>0</v>
      </c>
      <c r="I72" s="39"/>
      <c r="J72" s="22">
        <f>'[1]Бюджет'!J72+'[1]Контракт'!F72</f>
        <v>0</v>
      </c>
      <c r="K72" s="19">
        <f>F72+H72+J72+D72</f>
        <v>36</v>
      </c>
      <c r="L72" s="19">
        <f>'[1]Бюджет'!M72+'[1]Контракт'!G72</f>
        <v>0</v>
      </c>
      <c r="M72" s="19">
        <f>'[1]Бюджет'!N72+'[1]Контракт'!H72</f>
        <v>0</v>
      </c>
      <c r="N72" s="40">
        <f>'[1]Бюджет'!P72+'[1]Контракт'!I72</f>
        <v>0</v>
      </c>
      <c r="O72" s="40">
        <f>'[1]Бюджет'!Q72+'[1]Контракт'!J72</f>
        <v>0</v>
      </c>
      <c r="P72" s="19">
        <f>SUM(L72:O72)</f>
        <v>0</v>
      </c>
      <c r="Q72" s="20">
        <f t="shared" si="22"/>
        <v>36</v>
      </c>
    </row>
    <row r="73" spans="1:17" ht="19.5" customHeight="1">
      <c r="A73" s="28" t="s">
        <v>33</v>
      </c>
      <c r="B73" s="41"/>
      <c r="C73" s="39">
        <f>SUM(C69:C71)</f>
        <v>93</v>
      </c>
      <c r="D73" s="40">
        <f>SUM(D69:D72)</f>
        <v>252</v>
      </c>
      <c r="E73" s="39">
        <f>SUM(E69:E71)</f>
        <v>93</v>
      </c>
      <c r="F73" s="40">
        <f>SUM(F69:F72)</f>
        <v>156</v>
      </c>
      <c r="G73" s="39">
        <f>SUM(G69:G71)</f>
        <v>93</v>
      </c>
      <c r="H73" s="19">
        <f>'[1]Бюджет'!H73+'[1]Контракт'!E73</f>
        <v>120</v>
      </c>
      <c r="I73" s="39">
        <f>SUM(I69:I71)</f>
        <v>93</v>
      </c>
      <c r="J73" s="22">
        <f>'[1]Бюджет'!J73+'[1]Контракт'!F73</f>
        <v>92</v>
      </c>
      <c r="K73" s="40">
        <f>SUM(K69:K72)</f>
        <v>620</v>
      </c>
      <c r="L73" s="19">
        <f>SUM(L69:L72)</f>
        <v>36</v>
      </c>
      <c r="M73" s="19">
        <f>SUM(M69:M72)</f>
        <v>0</v>
      </c>
      <c r="N73" s="19">
        <f>SUM(N69:N72)</f>
        <v>31</v>
      </c>
      <c r="O73" s="19">
        <f>SUM(O69:O72)</f>
        <v>0</v>
      </c>
      <c r="P73" s="19">
        <f>SUM(L73:O73)</f>
        <v>67</v>
      </c>
      <c r="Q73" s="30">
        <f t="shared" si="22"/>
        <v>687</v>
      </c>
    </row>
    <row r="74" spans="1:17" ht="34.5" customHeight="1">
      <c r="A74" s="20" t="s">
        <v>3</v>
      </c>
      <c r="B74" s="67"/>
      <c r="C74" s="68">
        <f aca="true" t="shared" si="23" ref="C74:P74">C14+C22+C27+C35+C42+C51+C58+C67+C73</f>
        <v>1002</v>
      </c>
      <c r="D74" s="40">
        <f t="shared" si="23"/>
        <v>1723</v>
      </c>
      <c r="E74" s="68">
        <f t="shared" si="23"/>
        <v>1002</v>
      </c>
      <c r="F74" s="40">
        <f t="shared" si="23"/>
        <v>1385</v>
      </c>
      <c r="G74" s="68">
        <f t="shared" si="23"/>
        <v>1002</v>
      </c>
      <c r="H74" s="43">
        <f t="shared" si="23"/>
        <v>1320</v>
      </c>
      <c r="I74" s="68">
        <f t="shared" si="23"/>
        <v>1002</v>
      </c>
      <c r="J74" s="69">
        <f t="shared" si="23"/>
        <v>723</v>
      </c>
      <c r="K74" s="70">
        <f t="shared" si="23"/>
        <v>5151</v>
      </c>
      <c r="L74" s="43">
        <f t="shared" si="23"/>
        <v>515</v>
      </c>
      <c r="M74" s="43">
        <f t="shared" si="23"/>
        <v>10</v>
      </c>
      <c r="N74" s="40">
        <f t="shared" si="23"/>
        <v>692</v>
      </c>
      <c r="O74" s="40">
        <f t="shared" si="23"/>
        <v>22</v>
      </c>
      <c r="P74" s="71">
        <f t="shared" si="23"/>
        <v>1239</v>
      </c>
      <c r="Q74" s="70">
        <f t="shared" si="22"/>
        <v>6390</v>
      </c>
    </row>
    <row r="75" spans="1:17" ht="18">
      <c r="A75" s="72"/>
      <c r="B75" s="72"/>
      <c r="C75" s="73"/>
      <c r="D75" s="74"/>
      <c r="E75" s="73"/>
      <c r="F75" s="74"/>
      <c r="G75" s="73"/>
      <c r="H75" s="74"/>
      <c r="I75" s="73"/>
      <c r="J75" s="75"/>
      <c r="K75" s="76"/>
      <c r="L75" s="76"/>
      <c r="M75" s="76"/>
      <c r="N75" s="74"/>
      <c r="O75" s="74"/>
      <c r="P75" s="74"/>
      <c r="Q75" s="74"/>
    </row>
    <row r="76" spans="1:17" ht="18">
      <c r="A76" s="72"/>
      <c r="B76" s="72"/>
      <c r="C76" s="73"/>
      <c r="D76" s="74"/>
      <c r="E76" s="73"/>
      <c r="F76" s="74"/>
      <c r="G76" s="73"/>
      <c r="H76" s="74"/>
      <c r="I76" s="73"/>
      <c r="J76" s="75"/>
      <c r="K76" s="76"/>
      <c r="L76" s="76"/>
      <c r="M76" s="76"/>
      <c r="N76" s="74"/>
      <c r="O76" s="74"/>
      <c r="P76" s="74"/>
      <c r="Q76" s="74"/>
    </row>
    <row r="77" spans="1:17" ht="18">
      <c r="A77" s="72"/>
      <c r="B77" s="72"/>
      <c r="C77" s="73"/>
      <c r="D77" s="74"/>
      <c r="E77" s="73"/>
      <c r="F77" s="74"/>
      <c r="G77" s="73"/>
      <c r="H77" s="74"/>
      <c r="I77" s="73"/>
      <c r="J77" s="75"/>
      <c r="K77" s="76"/>
      <c r="L77" s="76"/>
      <c r="M77" s="76"/>
      <c r="N77" s="74"/>
      <c r="O77" s="74"/>
      <c r="P77" s="74"/>
      <c r="Q77" s="74"/>
    </row>
    <row r="78" spans="1:17" ht="18">
      <c r="A78" s="72"/>
      <c r="B78" s="72"/>
      <c r="C78" s="73"/>
      <c r="D78" s="74"/>
      <c r="E78" s="73"/>
      <c r="F78" s="74"/>
      <c r="G78" s="73"/>
      <c r="H78" s="74"/>
      <c r="I78" s="73"/>
      <c r="J78" s="75"/>
      <c r="K78" s="76"/>
      <c r="L78" s="76"/>
      <c r="M78" s="76"/>
      <c r="N78" s="74"/>
      <c r="O78" s="74"/>
      <c r="P78" s="74"/>
      <c r="Q78" s="74"/>
    </row>
    <row r="79" spans="1:17" ht="18">
      <c r="A79" s="72"/>
      <c r="B79" s="72"/>
      <c r="C79" s="73"/>
      <c r="D79" s="74"/>
      <c r="E79" s="73"/>
      <c r="F79" s="74"/>
      <c r="G79" s="73"/>
      <c r="H79" s="74"/>
      <c r="I79" s="73"/>
      <c r="J79" s="75"/>
      <c r="K79" s="76"/>
      <c r="L79" s="76"/>
      <c r="M79" s="76"/>
      <c r="N79" s="74"/>
      <c r="O79" s="74"/>
      <c r="P79" s="74"/>
      <c r="Q79" s="74"/>
    </row>
    <row r="80" spans="1:17" ht="18">
      <c r="A80" s="72"/>
      <c r="B80" s="72"/>
      <c r="C80" s="73"/>
      <c r="D80" s="74"/>
      <c r="E80" s="73"/>
      <c r="F80" s="74"/>
      <c r="G80" s="73"/>
      <c r="H80" s="74"/>
      <c r="I80" s="73"/>
      <c r="J80" s="75"/>
      <c r="K80" s="76"/>
      <c r="L80" s="76"/>
      <c r="M80" s="76"/>
      <c r="N80" s="74"/>
      <c r="O80" s="74"/>
      <c r="P80" s="74"/>
      <c r="Q80" s="74"/>
    </row>
  </sheetData>
  <sheetProtection/>
  <mergeCells count="15">
    <mergeCell ref="A60:Q60"/>
    <mergeCell ref="A15:Q15"/>
    <mergeCell ref="A43:Q43"/>
    <mergeCell ref="A52:Q52"/>
    <mergeCell ref="A59:Q59"/>
    <mergeCell ref="A68:Q68"/>
    <mergeCell ref="A1:Q1"/>
    <mergeCell ref="A2:Q2"/>
    <mergeCell ref="A3:Q3"/>
    <mergeCell ref="A23:Q23"/>
    <mergeCell ref="A28:Q28"/>
    <mergeCell ref="A36:Q36"/>
    <mergeCell ref="A37:Q37"/>
    <mergeCell ref="N4:Q4"/>
    <mergeCell ref="A6:Q6"/>
  </mergeCells>
  <printOptions horizontalCentered="1"/>
  <pageMargins left="0.3937007874015748" right="0" top="0.5905511811023623" bottom="0" header="0" footer="0.5118110236220472"/>
  <pageSetup horizontalDpi="600" verticalDpi="600" orientation="portrait" paperSize="9" scale="57" r:id="rId1"/>
  <rowBreaks count="1" manualBreakCount="1">
    <brk id="5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P108"/>
  <sheetViews>
    <sheetView tabSelected="1" view="pageBreakPreview" zoomScale="75" zoomScaleNormal="70" zoomScaleSheetLayoutView="75" zoomScalePageLayoutView="0" workbookViewId="0" topLeftCell="A1">
      <selection activeCell="A36" sqref="A36"/>
    </sheetView>
  </sheetViews>
  <sheetFormatPr defaultColWidth="9.00390625" defaultRowHeight="12.75"/>
  <cols>
    <col min="1" max="1" width="63.25390625" style="163" customWidth="1"/>
    <col min="2" max="2" width="5.875" style="158" customWidth="1"/>
    <col min="3" max="3" width="9.00390625" style="102" customWidth="1"/>
    <col min="4" max="4" width="6.25390625" style="164" customWidth="1"/>
    <col min="5" max="5" width="10.00390625" style="78" customWidth="1"/>
    <col min="6" max="6" width="8.625" style="78" customWidth="1"/>
    <col min="7" max="7" width="10.125" style="78" customWidth="1"/>
    <col min="8" max="8" width="9.625" style="78" customWidth="1"/>
    <col min="9" max="9" width="11.375" style="78" customWidth="1"/>
    <col min="10" max="10" width="2.375" style="157" customWidth="1"/>
    <col min="11" max="11" width="5.125" style="158" customWidth="1"/>
    <col min="12" max="12" width="6.75390625" style="102" customWidth="1"/>
    <col min="13" max="13" width="11.875" style="78" customWidth="1"/>
    <col min="14" max="14" width="8.25390625" style="78" customWidth="1"/>
    <col min="15" max="15" width="10.625" style="78" customWidth="1"/>
    <col min="16" max="16" width="12.75390625" style="78" customWidth="1"/>
    <col min="17" max="16384" width="9.125" style="78" customWidth="1"/>
  </cols>
  <sheetData>
    <row r="1" spans="1:15" ht="45.75" customHeight="1">
      <c r="A1" s="246" t="s">
        <v>118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ht="29.25" customHeight="1">
      <c r="A2" s="248" t="s">
        <v>119</v>
      </c>
      <c r="B2" s="249" t="s">
        <v>6</v>
      </c>
      <c r="C2" s="250" t="s">
        <v>5</v>
      </c>
      <c r="D2" s="251" t="s">
        <v>120</v>
      </c>
      <c r="E2" s="252" t="s">
        <v>121</v>
      </c>
      <c r="F2" s="252" t="s">
        <v>122</v>
      </c>
      <c r="G2" s="252" t="s">
        <v>123</v>
      </c>
      <c r="H2" s="252" t="s">
        <v>124</v>
      </c>
      <c r="I2" s="252" t="s">
        <v>125</v>
      </c>
      <c r="J2" s="80"/>
      <c r="K2" s="249" t="s">
        <v>6</v>
      </c>
      <c r="L2" s="253" t="s">
        <v>5</v>
      </c>
      <c r="M2" s="254" t="s">
        <v>126</v>
      </c>
      <c r="N2" s="254"/>
      <c r="O2" s="255" t="s">
        <v>127</v>
      </c>
    </row>
    <row r="3" spans="1:15" ht="69.75" customHeight="1">
      <c r="A3" s="248"/>
      <c r="B3" s="249"/>
      <c r="C3" s="250"/>
      <c r="D3" s="251"/>
      <c r="E3" s="252"/>
      <c r="F3" s="252"/>
      <c r="G3" s="252"/>
      <c r="H3" s="252"/>
      <c r="I3" s="252"/>
      <c r="J3" s="80"/>
      <c r="K3" s="249"/>
      <c r="L3" s="253"/>
      <c r="M3" s="81" t="s">
        <v>128</v>
      </c>
      <c r="N3" s="81" t="s">
        <v>129</v>
      </c>
      <c r="O3" s="255"/>
    </row>
    <row r="4" spans="1:15" ht="31.5" customHeight="1">
      <c r="A4" s="259" t="s">
        <v>130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</row>
    <row r="5" spans="1:15" ht="31.5" customHeight="1">
      <c r="A5" s="83" t="s">
        <v>27</v>
      </c>
      <c r="B5" s="84">
        <v>5</v>
      </c>
      <c r="C5" s="85" t="s">
        <v>28</v>
      </c>
      <c r="D5" s="86"/>
      <c r="E5" s="87">
        <f>'[2]бюджет'!E5+'[2]контракт'!E5</f>
        <v>0</v>
      </c>
      <c r="F5" s="87">
        <f>'[2]бюджет'!F5+'[2]контракт'!F5</f>
        <v>1</v>
      </c>
      <c r="G5" s="87">
        <f>'[2]бюджет'!G5+'[2]контракт'!G5</f>
        <v>0</v>
      </c>
      <c r="H5" s="87">
        <f>'[2]бюджет'!H5+'[2]контракт'!H5</f>
        <v>0</v>
      </c>
      <c r="I5" s="87">
        <f>'[2]бюджет'!I5+'[2]контракт'!I5</f>
        <v>1</v>
      </c>
      <c r="J5" s="88"/>
      <c r="K5" s="89"/>
      <c r="L5" s="90" t="s">
        <v>28</v>
      </c>
      <c r="M5" s="91">
        <f>'[2]контракт'!M5</f>
        <v>0</v>
      </c>
      <c r="N5" s="91">
        <f>'[2]контракт'!N5</f>
        <v>0</v>
      </c>
      <c r="O5" s="91">
        <f>M5+N5</f>
        <v>0</v>
      </c>
    </row>
    <row r="6" spans="1:15" ht="31.5" customHeight="1">
      <c r="A6" s="83" t="s">
        <v>25</v>
      </c>
      <c r="B6" s="84">
        <v>15</v>
      </c>
      <c r="C6" s="85" t="s">
        <v>26</v>
      </c>
      <c r="D6" s="86">
        <v>2</v>
      </c>
      <c r="E6" s="87">
        <f>'[2]бюджет'!E6+'[2]контракт'!E6</f>
        <v>3</v>
      </c>
      <c r="F6" s="87">
        <f>'[2]бюджет'!F6+'[2]контракт'!F6</f>
        <v>0</v>
      </c>
      <c r="G6" s="87">
        <f>'[2]бюджет'!G6+'[2]контракт'!G6</f>
        <v>0</v>
      </c>
      <c r="H6" s="87">
        <f>'[2]бюджет'!H6+'[2]контракт'!H6</f>
        <v>0</v>
      </c>
      <c r="I6" s="87">
        <f>'[2]бюджет'!I6+'[2]контракт'!I6</f>
        <v>3</v>
      </c>
      <c r="J6" s="88"/>
      <c r="K6" s="89"/>
      <c r="L6" s="90"/>
      <c r="M6" s="91">
        <f>'[2]контракт'!M6</f>
        <v>0</v>
      </c>
      <c r="N6" s="91">
        <f>'[2]контракт'!N6</f>
        <v>0</v>
      </c>
      <c r="O6" s="91"/>
    </row>
    <row r="7" spans="1:15" ht="31.5" customHeight="1">
      <c r="A7" s="83" t="s">
        <v>131</v>
      </c>
      <c r="B7" s="84">
        <v>10</v>
      </c>
      <c r="C7" s="85" t="s">
        <v>30</v>
      </c>
      <c r="D7" s="86">
        <v>1</v>
      </c>
      <c r="E7" s="87">
        <f>'[2]бюджет'!E7+'[2]контракт'!E7</f>
        <v>2</v>
      </c>
      <c r="F7" s="87">
        <f>'[2]бюджет'!F7+'[2]контракт'!F7</f>
        <v>4</v>
      </c>
      <c r="G7" s="87">
        <f>'[2]бюджет'!G7+'[2]контракт'!G7</f>
        <v>5</v>
      </c>
      <c r="H7" s="87">
        <f>'[2]бюджет'!H7+'[2]контракт'!H7</f>
        <v>0</v>
      </c>
      <c r="I7" s="87">
        <f>'[2]бюджет'!I7+'[2]контракт'!I7</f>
        <v>11</v>
      </c>
      <c r="J7" s="88"/>
      <c r="K7" s="89"/>
      <c r="L7" s="90" t="s">
        <v>30</v>
      </c>
      <c r="M7" s="91">
        <f>'[2]контракт'!M7</f>
        <v>0</v>
      </c>
      <c r="N7" s="91">
        <f>'[2]контракт'!N7</f>
        <v>0</v>
      </c>
      <c r="O7" s="91">
        <f>M7+N7</f>
        <v>0</v>
      </c>
    </row>
    <row r="8" spans="1:15" ht="31.5" customHeight="1">
      <c r="A8" s="83" t="s">
        <v>19</v>
      </c>
      <c r="B8" s="256">
        <v>50</v>
      </c>
      <c r="C8" s="250" t="s">
        <v>132</v>
      </c>
      <c r="D8" s="86"/>
      <c r="E8" s="87">
        <f>'[2]бюджет'!E8+'[2]контракт'!E8</f>
        <v>10</v>
      </c>
      <c r="F8" s="87">
        <f>'[2]бюджет'!F8+'[2]контракт'!F8</f>
        <v>30</v>
      </c>
      <c r="G8" s="87">
        <f>'[2]бюджет'!G8+'[2]контракт'!G8</f>
        <v>31</v>
      </c>
      <c r="H8" s="87">
        <f>'[2]бюджет'!H8+'[2]контракт'!H8</f>
        <v>12</v>
      </c>
      <c r="I8" s="87">
        <f>'[2]бюджет'!I8+'[2]контракт'!I8</f>
        <v>83</v>
      </c>
      <c r="J8" s="88"/>
      <c r="K8" s="92">
        <v>50</v>
      </c>
      <c r="L8" s="85" t="s">
        <v>20</v>
      </c>
      <c r="M8" s="91">
        <f>'[2]контракт'!M8</f>
        <v>27</v>
      </c>
      <c r="N8" s="91">
        <f>'[2]контракт'!N8</f>
        <v>10</v>
      </c>
      <c r="O8" s="91">
        <f>M8+N8</f>
        <v>37</v>
      </c>
    </row>
    <row r="9" spans="1:15" ht="30" customHeight="1">
      <c r="A9" s="93" t="s">
        <v>133</v>
      </c>
      <c r="B9" s="256"/>
      <c r="C9" s="250"/>
      <c r="D9" s="86"/>
      <c r="E9" s="94">
        <f>'[2]бюджет'!E9+'[2]контракт'!E9</f>
        <v>0</v>
      </c>
      <c r="F9" s="94">
        <f>'[2]бюджет'!F9+'[2]контракт'!F9</f>
        <v>8</v>
      </c>
      <c r="G9" s="94">
        <f>'[2]бюджет'!G9+'[2]контракт'!G9</f>
        <v>13</v>
      </c>
      <c r="H9" s="94">
        <f>'[2]бюджет'!H9+'[2]контракт'!H9</f>
        <v>0</v>
      </c>
      <c r="I9" s="94">
        <f>'[2]бюджет'!I9+'[2]контракт'!I9</f>
        <v>21</v>
      </c>
      <c r="J9" s="95"/>
      <c r="K9" s="96"/>
      <c r="L9" s="97"/>
      <c r="M9" s="91">
        <f>'[2]контракт'!M9</f>
        <v>0</v>
      </c>
      <c r="N9" s="91">
        <f>'[2]контракт'!N9</f>
        <v>0</v>
      </c>
      <c r="O9" s="98"/>
    </row>
    <row r="10" spans="1:15" ht="47.25" customHeight="1">
      <c r="A10" s="99" t="s">
        <v>134</v>
      </c>
      <c r="B10" s="92">
        <v>10</v>
      </c>
      <c r="C10" s="100"/>
      <c r="D10" s="86"/>
      <c r="E10" s="87">
        <f>'[2]бюджет'!E10+'[2]контракт'!E10</f>
        <v>0</v>
      </c>
      <c r="F10" s="87">
        <f>'[2]бюджет'!F10+'[2]контракт'!F10</f>
        <v>0</v>
      </c>
      <c r="G10" s="87">
        <f>'[2]бюджет'!G10+'[2]контракт'!G10</f>
        <v>0</v>
      </c>
      <c r="H10" s="87">
        <f>'[2]бюджет'!H10+'[2]контракт'!H10</f>
        <v>0</v>
      </c>
      <c r="I10" s="87">
        <f>'[2]бюджет'!I10+'[2]контракт'!I10</f>
        <v>0</v>
      </c>
      <c r="J10" s="95"/>
      <c r="K10" s="257">
        <v>30</v>
      </c>
      <c r="L10" s="79" t="s">
        <v>135</v>
      </c>
      <c r="M10" s="91">
        <f>'[2]контракт'!M10</f>
        <v>16</v>
      </c>
      <c r="N10" s="91">
        <f>'[2]контракт'!N10</f>
        <v>11</v>
      </c>
      <c r="O10" s="91">
        <f>M10+N10</f>
        <v>27</v>
      </c>
    </row>
    <row r="11" spans="1:15" ht="31.5" customHeight="1">
      <c r="A11" s="99" t="s">
        <v>136</v>
      </c>
      <c r="B11" s="92"/>
      <c r="D11" s="86"/>
      <c r="E11" s="87">
        <f>'[2]бюджет'!E11+'[2]контракт'!E11</f>
        <v>0</v>
      </c>
      <c r="F11" s="87">
        <f>'[2]бюджет'!F11+'[2]контракт'!F11</f>
        <v>0</v>
      </c>
      <c r="G11" s="87">
        <f>'[2]бюджет'!G11+'[2]контракт'!G11</f>
        <v>0</v>
      </c>
      <c r="H11" s="87">
        <f>'[2]бюджет'!H11+'[2]контракт'!H11</f>
        <v>0</v>
      </c>
      <c r="I11" s="87">
        <f>'[2]бюджет'!I11+'[2]контракт'!I11</f>
        <v>0</v>
      </c>
      <c r="J11" s="95"/>
      <c r="K11" s="258"/>
      <c r="L11" s="85" t="s">
        <v>137</v>
      </c>
      <c r="M11" s="91">
        <f>'[2]контракт'!M11</f>
        <v>0</v>
      </c>
      <c r="N11" s="91">
        <f>'[2]контракт'!N11</f>
        <v>0</v>
      </c>
      <c r="O11" s="91">
        <f>M11+N11</f>
        <v>0</v>
      </c>
    </row>
    <row r="12" spans="1:15" ht="34.5" customHeight="1">
      <c r="A12" s="104" t="s">
        <v>138</v>
      </c>
      <c r="B12" s="92"/>
      <c r="C12" s="105"/>
      <c r="D12" s="86">
        <f>D6+D7</f>
        <v>3</v>
      </c>
      <c r="E12" s="106">
        <f>'[2]бюджет'!E12+'[2]контракт'!E12</f>
        <v>15</v>
      </c>
      <c r="F12" s="106">
        <f>'[2]бюджет'!F12+'[2]контракт'!F12</f>
        <v>35</v>
      </c>
      <c r="G12" s="106">
        <f>'[2]бюджет'!G12+'[2]контракт'!G12</f>
        <v>36</v>
      </c>
      <c r="H12" s="106">
        <f>'[2]бюджет'!H12+'[2]контракт'!H12</f>
        <v>12</v>
      </c>
      <c r="I12" s="107">
        <f>'[2]бюджет'!I12+'[2]контракт'!I12</f>
        <v>98</v>
      </c>
      <c r="J12" s="88"/>
      <c r="K12" s="92"/>
      <c r="L12" s="105"/>
      <c r="M12" s="82">
        <f>M5+M7+M8+M10+M11</f>
        <v>43</v>
      </c>
      <c r="N12" s="82">
        <f>N5+N7+N8+N10+N11</f>
        <v>21</v>
      </c>
      <c r="O12" s="108">
        <f>O5+O7+O8+O10+O11</f>
        <v>64</v>
      </c>
    </row>
    <row r="13" spans="1:15" ht="31.5" customHeight="1">
      <c r="A13" s="259" t="s">
        <v>139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</row>
    <row r="14" spans="1:15" ht="31.5" customHeight="1">
      <c r="A14" s="83" t="s">
        <v>140</v>
      </c>
      <c r="B14" s="84">
        <v>20</v>
      </c>
      <c r="C14" s="85" t="s">
        <v>30</v>
      </c>
      <c r="D14" s="86"/>
      <c r="E14" s="87">
        <f>'[2]бюджет'!E14+'[2]контракт'!E14</f>
        <v>6</v>
      </c>
      <c r="F14" s="87">
        <f>'[2]бюджет'!F14+'[2]контракт'!F14</f>
        <v>9</v>
      </c>
      <c r="G14" s="87">
        <f>'[2]бюджет'!G14+'[2]контракт'!G14</f>
        <v>11</v>
      </c>
      <c r="H14" s="87">
        <f>'[2]бюджет'!H14+'[2]контракт'!H14</f>
        <v>19</v>
      </c>
      <c r="I14" s="87">
        <f>'[2]бюджет'!I14+'[2]контракт'!I14</f>
        <v>45</v>
      </c>
      <c r="J14" s="88"/>
      <c r="K14" s="92">
        <v>50</v>
      </c>
      <c r="L14" s="79">
        <v>35</v>
      </c>
      <c r="M14" s="87">
        <f>'[2]контракт'!M14</f>
        <v>7</v>
      </c>
      <c r="N14" s="87">
        <f>'[2]контракт'!N14</f>
        <v>0</v>
      </c>
      <c r="O14" s="87">
        <f>'[2]бюджет'!O14+'[2]контракт'!O14</f>
        <v>7</v>
      </c>
    </row>
    <row r="15" spans="1:15" ht="52.5" customHeight="1">
      <c r="A15" s="83" t="s">
        <v>141</v>
      </c>
      <c r="B15" s="256">
        <v>300</v>
      </c>
      <c r="C15" s="250">
        <v>141</v>
      </c>
      <c r="D15" s="86">
        <v>1</v>
      </c>
      <c r="E15" s="87">
        <f>'[2]бюджет'!E15+'[2]контракт'!E15</f>
        <v>9</v>
      </c>
      <c r="F15" s="87">
        <f>'[2]бюджет'!F15+'[2]контракт'!F15</f>
        <v>11</v>
      </c>
      <c r="G15" s="87">
        <f>'[2]бюджет'!G15+'[2]контракт'!G15</f>
        <v>28</v>
      </c>
      <c r="H15" s="87">
        <f>'[2]бюджет'!H15+'[2]контракт'!H15</f>
        <v>3</v>
      </c>
      <c r="I15" s="87">
        <f>'[2]бюджет'!I15+'[2]контракт'!I15</f>
        <v>51</v>
      </c>
      <c r="J15" s="88"/>
      <c r="K15" s="257">
        <v>30</v>
      </c>
      <c r="L15" s="260">
        <v>141</v>
      </c>
      <c r="M15" s="87">
        <f>'[2]контракт'!M15</f>
        <v>1</v>
      </c>
      <c r="N15" s="87">
        <f>'[2]контракт'!N15</f>
        <v>5</v>
      </c>
      <c r="O15" s="262">
        <f>'[2]бюджет'!O15+'[2]контракт'!O15</f>
        <v>6</v>
      </c>
    </row>
    <row r="16" spans="1:15" ht="30" customHeight="1">
      <c r="A16" s="93" t="s">
        <v>133</v>
      </c>
      <c r="B16" s="256"/>
      <c r="C16" s="250"/>
      <c r="D16" s="86">
        <v>1</v>
      </c>
      <c r="E16" s="94">
        <f>'[2]бюджет'!E16+'[2]контракт'!E16</f>
        <v>8</v>
      </c>
      <c r="F16" s="94">
        <f>'[2]бюджет'!F16+'[2]контракт'!F16</f>
        <v>6</v>
      </c>
      <c r="G16" s="94">
        <f>'[2]бюджет'!G16+'[2]контракт'!G16</f>
        <v>24</v>
      </c>
      <c r="H16" s="94">
        <f>'[2]бюджет'!H16+'[2]контракт'!H16</f>
        <v>0</v>
      </c>
      <c r="I16" s="94">
        <f>'[2]бюджет'!I16+'[2]контракт'!I16</f>
        <v>38</v>
      </c>
      <c r="J16" s="95"/>
      <c r="K16" s="258"/>
      <c r="L16" s="261"/>
      <c r="M16" s="87">
        <f>'[2]контракт'!M16</f>
        <v>0</v>
      </c>
      <c r="N16" s="87">
        <f>'[2]контракт'!N16</f>
        <v>0</v>
      </c>
      <c r="O16" s="263"/>
    </row>
    <row r="17" spans="1:15" ht="45.75" customHeight="1">
      <c r="A17" s="98" t="s">
        <v>69</v>
      </c>
      <c r="B17" s="256">
        <v>30</v>
      </c>
      <c r="C17" s="250">
        <v>152</v>
      </c>
      <c r="D17" s="86"/>
      <c r="E17" s="87">
        <f>'[2]бюджет'!E17+'[2]контракт'!E17</f>
        <v>0</v>
      </c>
      <c r="F17" s="87">
        <f>'[2]бюджет'!F17+'[2]контракт'!F17</f>
        <v>1</v>
      </c>
      <c r="G17" s="87">
        <f>'[2]бюджет'!G17+'[2]контракт'!G17</f>
        <v>0</v>
      </c>
      <c r="H17" s="87">
        <f>'[2]бюджет'!H17+'[2]контракт'!H17</f>
        <v>1</v>
      </c>
      <c r="I17" s="87">
        <f>'[2]бюджет'!I17+'[2]контракт'!I17</f>
        <v>2</v>
      </c>
      <c r="J17" s="88"/>
      <c r="K17" s="257">
        <v>15</v>
      </c>
      <c r="L17" s="260">
        <v>152</v>
      </c>
      <c r="M17" s="87">
        <f>'[2]контракт'!M17</f>
        <v>0</v>
      </c>
      <c r="N17" s="87">
        <f>'[2]контракт'!N17</f>
        <v>0</v>
      </c>
      <c r="O17" s="262">
        <f>'[2]бюджет'!O17+'[2]контракт'!O17</f>
        <v>0</v>
      </c>
    </row>
    <row r="18" spans="1:15" ht="27" customHeight="1">
      <c r="A18" s="113"/>
      <c r="B18" s="256"/>
      <c r="C18" s="250"/>
      <c r="D18" s="86"/>
      <c r="E18" s="94">
        <f>'[2]бюджет'!E18+'[2]контракт'!E18</f>
        <v>0</v>
      </c>
      <c r="F18" s="94">
        <f>'[2]бюджет'!F18+'[2]контракт'!F18</f>
        <v>0</v>
      </c>
      <c r="G18" s="94">
        <f>'[2]бюджет'!G18+'[2]контракт'!G18</f>
        <v>0</v>
      </c>
      <c r="H18" s="94">
        <f>'[2]бюджет'!H18+'[2]контракт'!H18</f>
        <v>0</v>
      </c>
      <c r="I18" s="94">
        <f>'[2]бюджет'!I18+'[2]контракт'!I18</f>
        <v>0</v>
      </c>
      <c r="J18" s="95"/>
      <c r="K18" s="258"/>
      <c r="L18" s="261"/>
      <c r="M18" s="87">
        <f>'[2]контракт'!M18</f>
        <v>0</v>
      </c>
      <c r="N18" s="87">
        <f>'[2]контракт'!N18</f>
        <v>0</v>
      </c>
      <c r="O18" s="263"/>
    </row>
    <row r="19" spans="1:15" ht="54.75" customHeight="1">
      <c r="A19" s="83" t="s">
        <v>142</v>
      </c>
      <c r="B19" s="256">
        <v>25</v>
      </c>
      <c r="C19" s="250">
        <v>151</v>
      </c>
      <c r="D19" s="86"/>
      <c r="E19" s="87">
        <f>'[2]бюджет'!E19+'[2]контракт'!E19</f>
        <v>0</v>
      </c>
      <c r="F19" s="87">
        <f>'[2]бюджет'!F19+'[2]контракт'!F19</f>
        <v>2</v>
      </c>
      <c r="G19" s="87">
        <f>'[2]бюджет'!G19+'[2]контракт'!G19</f>
        <v>0</v>
      </c>
      <c r="H19" s="87">
        <f>'[2]бюджет'!H19+'[2]контракт'!H19</f>
        <v>2</v>
      </c>
      <c r="I19" s="87">
        <f>'[2]бюджет'!I19+'[2]контракт'!I19</f>
        <v>4</v>
      </c>
      <c r="J19" s="88"/>
      <c r="K19" s="257"/>
      <c r="L19" s="260">
        <v>151</v>
      </c>
      <c r="M19" s="87">
        <f>'[2]контракт'!M19</f>
        <v>0</v>
      </c>
      <c r="N19" s="87">
        <f>'[2]контракт'!N19</f>
        <v>0</v>
      </c>
      <c r="O19" s="262">
        <f>'[2]бюджет'!O19+'[2]контракт'!O19</f>
        <v>0</v>
      </c>
    </row>
    <row r="20" spans="1:15" ht="30" customHeight="1">
      <c r="A20" s="93" t="s">
        <v>133</v>
      </c>
      <c r="B20" s="256"/>
      <c r="C20" s="250"/>
      <c r="D20" s="86"/>
      <c r="E20" s="94">
        <f>'[2]бюджет'!E20+'[2]контракт'!E20</f>
        <v>0</v>
      </c>
      <c r="F20" s="94">
        <f>'[2]бюджет'!F20+'[2]контракт'!F20</f>
        <v>0</v>
      </c>
      <c r="G20" s="94">
        <f>'[2]бюджет'!G20+'[2]контракт'!G20</f>
        <v>0</v>
      </c>
      <c r="H20" s="94">
        <f>'[2]бюджет'!H20+'[2]контракт'!H20</f>
        <v>0</v>
      </c>
      <c r="I20" s="94">
        <f>'[2]бюджет'!I20+'[2]контракт'!I20</f>
        <v>0</v>
      </c>
      <c r="J20" s="95"/>
      <c r="K20" s="258"/>
      <c r="L20" s="261"/>
      <c r="M20" s="87">
        <f>'[2]контракт'!M20</f>
        <v>0</v>
      </c>
      <c r="N20" s="87">
        <f>'[2]контракт'!N20</f>
        <v>0</v>
      </c>
      <c r="O20" s="263"/>
    </row>
    <row r="21" spans="1:15" ht="34.5" customHeight="1">
      <c r="A21" s="104" t="s">
        <v>138</v>
      </c>
      <c r="B21" s="92"/>
      <c r="C21" s="105"/>
      <c r="D21" s="86">
        <f>D15+D17</f>
        <v>1</v>
      </c>
      <c r="E21" s="106">
        <f>'[2]бюджет'!E21+'[2]контракт'!E21</f>
        <v>15</v>
      </c>
      <c r="F21" s="106">
        <f>'[2]бюджет'!F21+'[2]контракт'!F21</f>
        <v>23</v>
      </c>
      <c r="G21" s="106">
        <f>'[2]бюджет'!G21+'[2]контракт'!G21</f>
        <v>39</v>
      </c>
      <c r="H21" s="106">
        <f>'[2]бюджет'!H21+'[2]контракт'!H21</f>
        <v>25</v>
      </c>
      <c r="I21" s="107">
        <f>'[2]бюджет'!I21+'[2]контракт'!I21</f>
        <v>102</v>
      </c>
      <c r="J21" s="88"/>
      <c r="K21" s="92"/>
      <c r="L21" s="105"/>
      <c r="M21" s="82">
        <f>M14+M15+M17+M19</f>
        <v>8</v>
      </c>
      <c r="N21" s="82">
        <f>N14+N15+N17+N19</f>
        <v>5</v>
      </c>
      <c r="O21" s="108">
        <f>O14+O15+O17+O19</f>
        <v>13</v>
      </c>
    </row>
    <row r="22" spans="1:15" ht="31.5" customHeight="1">
      <c r="A22" s="259" t="s">
        <v>143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</row>
    <row r="23" spans="1:15" ht="34.5" customHeight="1">
      <c r="A23" s="98" t="s">
        <v>99</v>
      </c>
      <c r="B23" s="256">
        <v>50</v>
      </c>
      <c r="C23" s="250" t="s">
        <v>144</v>
      </c>
      <c r="D23" s="86"/>
      <c r="E23" s="87">
        <f>'[2]бюджет'!E23+'[2]контракт'!E23</f>
        <v>8</v>
      </c>
      <c r="F23" s="87">
        <f>'[2]бюджет'!F23+'[2]контракт'!F23</f>
        <v>3</v>
      </c>
      <c r="G23" s="87">
        <f>'[2]бюджет'!G23+'[2]контракт'!G23</f>
        <v>11</v>
      </c>
      <c r="H23" s="87">
        <f>'[2]бюджет'!H23+'[2]контракт'!H23</f>
        <v>10</v>
      </c>
      <c r="I23" s="87">
        <f>'[2]бюджет'!I23+'[2]контракт'!I23</f>
        <v>32</v>
      </c>
      <c r="J23" s="88"/>
      <c r="K23" s="257">
        <v>73</v>
      </c>
      <c r="L23" s="264" t="s">
        <v>145</v>
      </c>
      <c r="M23" s="262">
        <f>'[2]контракт'!M23</f>
        <v>12</v>
      </c>
      <c r="N23" s="262">
        <f>'[2]контракт'!N23</f>
        <v>10</v>
      </c>
      <c r="O23" s="262">
        <f>'[2]бюджет'!O23+'[2]контракт'!O23</f>
        <v>22</v>
      </c>
    </row>
    <row r="24" spans="1:15" ht="30" customHeight="1">
      <c r="A24" s="113" t="s">
        <v>133</v>
      </c>
      <c r="B24" s="256"/>
      <c r="C24" s="250"/>
      <c r="D24" s="86"/>
      <c r="E24" s="94">
        <f>'[2]бюджет'!E24+'[2]контракт'!E24</f>
        <v>0</v>
      </c>
      <c r="F24" s="94">
        <f>'[2]бюджет'!F24+'[2]контракт'!F24</f>
        <v>0</v>
      </c>
      <c r="G24" s="94">
        <f>'[2]бюджет'!G24+'[2]контракт'!G24</f>
        <v>8</v>
      </c>
      <c r="H24" s="94">
        <f>'[2]бюджет'!H24+'[2]контракт'!H24</f>
        <v>0</v>
      </c>
      <c r="I24" s="94">
        <f>'[2]бюджет'!I24+'[2]контракт'!I24</f>
        <v>8</v>
      </c>
      <c r="J24" s="95"/>
      <c r="K24" s="258"/>
      <c r="L24" s="264"/>
      <c r="M24" s="263"/>
      <c r="N24" s="263"/>
      <c r="O24" s="263"/>
    </row>
    <row r="25" spans="1:15" ht="34.5" customHeight="1">
      <c r="A25" s="98" t="s">
        <v>101</v>
      </c>
      <c r="B25" s="256">
        <v>75</v>
      </c>
      <c r="C25" s="250" t="s">
        <v>146</v>
      </c>
      <c r="D25" s="86"/>
      <c r="E25" s="87">
        <f>'[2]бюджет'!E25+'[2]контракт'!E25</f>
        <v>9</v>
      </c>
      <c r="F25" s="87">
        <f>'[2]бюджет'!F25+'[2]контракт'!F25</f>
        <v>16</v>
      </c>
      <c r="G25" s="87">
        <f>'[2]бюджет'!G25+'[2]контракт'!G25</f>
        <v>29</v>
      </c>
      <c r="H25" s="87">
        <f>'[2]бюджет'!H25+'[2]контракт'!H25</f>
        <v>3</v>
      </c>
      <c r="I25" s="87">
        <f>'[2]бюджет'!I25+'[2]контракт'!I25</f>
        <v>57</v>
      </c>
      <c r="J25" s="88"/>
      <c r="K25" s="256">
        <v>45</v>
      </c>
      <c r="L25" s="264" t="s">
        <v>102</v>
      </c>
      <c r="M25" s="262">
        <f>'[2]контракт'!M25</f>
        <v>9</v>
      </c>
      <c r="N25" s="262">
        <f>'[2]контракт'!N25</f>
        <v>11</v>
      </c>
      <c r="O25" s="262">
        <f>'[2]бюджет'!O25+'[2]контракт'!O25</f>
        <v>20</v>
      </c>
    </row>
    <row r="26" spans="1:15" ht="30" customHeight="1">
      <c r="A26" s="113" t="s">
        <v>133</v>
      </c>
      <c r="B26" s="256"/>
      <c r="C26" s="250"/>
      <c r="D26" s="86"/>
      <c r="E26" s="94">
        <f>'[2]бюджет'!E26+'[2]контракт'!E26</f>
        <v>7</v>
      </c>
      <c r="F26" s="94">
        <f>'[2]бюджет'!F26+'[2]контракт'!F26</f>
        <v>11</v>
      </c>
      <c r="G26" s="94">
        <f>'[2]бюджет'!G26+'[2]контракт'!G26</f>
        <v>21</v>
      </c>
      <c r="H26" s="94">
        <f>'[2]бюджет'!H26+'[2]контракт'!H26</f>
        <v>0</v>
      </c>
      <c r="I26" s="94">
        <f>'[2]бюджет'!I26+'[2]контракт'!I26</f>
        <v>39</v>
      </c>
      <c r="J26" s="95"/>
      <c r="K26" s="256"/>
      <c r="L26" s="264"/>
      <c r="M26" s="263"/>
      <c r="N26" s="263"/>
      <c r="O26" s="263"/>
    </row>
    <row r="27" spans="1:15" ht="40.5" customHeight="1">
      <c r="A27" s="98" t="s">
        <v>147</v>
      </c>
      <c r="B27" s="256">
        <v>50</v>
      </c>
      <c r="C27" s="250" t="s">
        <v>148</v>
      </c>
      <c r="D27" s="86"/>
      <c r="E27" s="87">
        <f>'[2]бюджет'!E27+'[2]контракт'!E27</f>
        <v>3</v>
      </c>
      <c r="F27" s="87">
        <f>'[2]бюджет'!F27+'[2]контракт'!F27</f>
        <v>8</v>
      </c>
      <c r="G27" s="87">
        <f>'[2]бюджет'!G27+'[2]контракт'!G27</f>
        <v>19</v>
      </c>
      <c r="H27" s="87">
        <f>'[2]бюджет'!H27+'[2]контракт'!H27</f>
        <v>6</v>
      </c>
      <c r="I27" s="87">
        <f>'[2]бюджет'!I27+'[2]контракт'!I27</f>
        <v>36</v>
      </c>
      <c r="J27" s="88"/>
      <c r="K27" s="256">
        <v>25</v>
      </c>
      <c r="L27" s="264" t="s">
        <v>104</v>
      </c>
      <c r="M27" s="262">
        <f>'[2]контракт'!M27</f>
        <v>10</v>
      </c>
      <c r="N27" s="262">
        <f>'[2]контракт'!N27</f>
        <v>4</v>
      </c>
      <c r="O27" s="262">
        <f>'[2]бюджет'!O27+'[2]контракт'!O27</f>
        <v>14</v>
      </c>
    </row>
    <row r="28" spans="1:15" ht="30" customHeight="1">
      <c r="A28" s="93" t="s">
        <v>133</v>
      </c>
      <c r="B28" s="256"/>
      <c r="C28" s="250"/>
      <c r="D28" s="86"/>
      <c r="E28" s="94">
        <f>'[2]бюджет'!E28+'[2]контракт'!E28</f>
        <v>0</v>
      </c>
      <c r="F28" s="94">
        <f>'[2]бюджет'!F28+'[2]контракт'!F28</f>
        <v>6</v>
      </c>
      <c r="G28" s="94">
        <f>'[2]бюджет'!G28+'[2]контракт'!G28</f>
        <v>14</v>
      </c>
      <c r="H28" s="94">
        <f>'[2]бюджет'!H28+'[2]контракт'!H28</f>
        <v>0</v>
      </c>
      <c r="I28" s="94">
        <f>'[2]бюджет'!I28+'[2]контракт'!I28</f>
        <v>20</v>
      </c>
      <c r="J28" s="95"/>
      <c r="K28" s="256"/>
      <c r="L28" s="264"/>
      <c r="M28" s="263"/>
      <c r="N28" s="263"/>
      <c r="O28" s="263"/>
    </row>
    <row r="29" spans="1:15" ht="34.5" customHeight="1">
      <c r="A29" s="98" t="s">
        <v>97</v>
      </c>
      <c r="B29" s="256">
        <v>25</v>
      </c>
      <c r="C29" s="250" t="s">
        <v>149</v>
      </c>
      <c r="D29" s="86"/>
      <c r="E29" s="87">
        <f>'[2]бюджет'!E29+'[2]контракт'!E29</f>
        <v>8</v>
      </c>
      <c r="F29" s="87">
        <f>'[2]бюджет'!F29+'[2]контракт'!F29</f>
        <v>14</v>
      </c>
      <c r="G29" s="87">
        <f>'[2]бюджет'!G29+'[2]контракт'!G29</f>
        <v>8</v>
      </c>
      <c r="H29" s="87">
        <f>'[2]бюджет'!H29+'[2]контракт'!H29</f>
        <v>7</v>
      </c>
      <c r="I29" s="87">
        <f>'[2]бюджет'!I29+'[2]контракт'!I29</f>
        <v>37</v>
      </c>
      <c r="J29" s="88"/>
      <c r="K29" s="256">
        <v>25</v>
      </c>
      <c r="L29" s="264" t="s">
        <v>98</v>
      </c>
      <c r="M29" s="262">
        <f>'[2]контракт'!M29</f>
        <v>9</v>
      </c>
      <c r="N29" s="262">
        <f>'[2]контракт'!N29</f>
        <v>3</v>
      </c>
      <c r="O29" s="262">
        <f>'[2]бюджет'!O29+'[2]контракт'!O29</f>
        <v>12</v>
      </c>
    </row>
    <row r="30" spans="1:15" ht="30" customHeight="1">
      <c r="A30" s="113" t="s">
        <v>133</v>
      </c>
      <c r="B30" s="256"/>
      <c r="C30" s="250"/>
      <c r="D30" s="86"/>
      <c r="E30" s="94">
        <f>'[2]бюджет'!E30+'[2]контракт'!E30</f>
        <v>1</v>
      </c>
      <c r="F30" s="94">
        <f>'[2]бюджет'!F30+'[2]контракт'!F30</f>
        <v>5</v>
      </c>
      <c r="G30" s="94">
        <f>'[2]бюджет'!G30+'[2]контракт'!G30</f>
        <v>2</v>
      </c>
      <c r="H30" s="94">
        <f>'[2]бюджет'!H30+'[2]контракт'!H30</f>
        <v>0</v>
      </c>
      <c r="I30" s="94">
        <f>'[2]бюджет'!I30+'[2]контракт'!I30</f>
        <v>8</v>
      </c>
      <c r="J30" s="95"/>
      <c r="K30" s="256"/>
      <c r="L30" s="264"/>
      <c r="M30" s="263"/>
      <c r="N30" s="263"/>
      <c r="O30" s="263"/>
    </row>
    <row r="31" spans="1:15" ht="34.5" customHeight="1">
      <c r="A31" s="98" t="s">
        <v>105</v>
      </c>
      <c r="B31" s="256">
        <v>8</v>
      </c>
      <c r="C31" s="250">
        <v>242</v>
      </c>
      <c r="D31" s="86"/>
      <c r="E31" s="87">
        <f>'[2]бюджет'!E31+'[2]контракт'!E31</f>
        <v>5</v>
      </c>
      <c r="F31" s="87">
        <f>'[2]бюджет'!F31+'[2]контракт'!F31</f>
        <v>4</v>
      </c>
      <c r="G31" s="87">
        <f>'[2]бюджет'!G31+'[2]контракт'!G31</f>
        <v>0</v>
      </c>
      <c r="H31" s="87">
        <f>'[2]бюджет'!H31+'[2]контракт'!H31</f>
        <v>0</v>
      </c>
      <c r="I31" s="87">
        <f>'[2]бюджет'!I31+'[2]контракт'!I31</f>
        <v>9</v>
      </c>
      <c r="J31" s="88"/>
      <c r="K31" s="257"/>
      <c r="L31" s="260">
        <v>242</v>
      </c>
      <c r="M31" s="262">
        <f>'[2]контракт'!M31</f>
        <v>0</v>
      </c>
      <c r="N31" s="262">
        <f>'[2]контракт'!N31</f>
        <v>0</v>
      </c>
      <c r="O31" s="262">
        <f>'[2]бюджет'!O31+'[2]контракт'!O31</f>
        <v>0</v>
      </c>
    </row>
    <row r="32" spans="1:15" ht="30" customHeight="1">
      <c r="A32" s="113" t="s">
        <v>133</v>
      </c>
      <c r="B32" s="256"/>
      <c r="C32" s="250"/>
      <c r="D32" s="86"/>
      <c r="E32" s="94">
        <f>'[2]бюджет'!E32+'[2]контракт'!E32</f>
        <v>0</v>
      </c>
      <c r="F32" s="94">
        <f>'[2]бюджет'!F32+'[2]контракт'!F32</f>
        <v>1</v>
      </c>
      <c r="G32" s="94">
        <f>'[2]бюджет'!G32+'[2]контракт'!G32</f>
        <v>0</v>
      </c>
      <c r="H32" s="94">
        <f>'[2]бюджет'!H32+'[2]контракт'!H32</f>
        <v>0</v>
      </c>
      <c r="I32" s="94">
        <f>'[2]бюджет'!I32+'[2]контракт'!I32</f>
        <v>1</v>
      </c>
      <c r="J32" s="95"/>
      <c r="K32" s="258"/>
      <c r="L32" s="261"/>
      <c r="M32" s="263"/>
      <c r="N32" s="263"/>
      <c r="O32" s="263"/>
    </row>
    <row r="33" spans="1:15" ht="41.25" customHeight="1">
      <c r="A33" s="104" t="s">
        <v>138</v>
      </c>
      <c r="B33" s="92"/>
      <c r="C33" s="79"/>
      <c r="D33" s="86">
        <f>D25+D27+D29+D31</f>
        <v>0</v>
      </c>
      <c r="E33" s="106">
        <f>'[2]бюджет'!E33+'[2]контракт'!E33</f>
        <v>33</v>
      </c>
      <c r="F33" s="106">
        <f>'[2]бюджет'!F33+'[2]контракт'!F33</f>
        <v>45</v>
      </c>
      <c r="G33" s="106">
        <f>'[2]бюджет'!G33+'[2]контракт'!G33</f>
        <v>67</v>
      </c>
      <c r="H33" s="106">
        <f>'[2]бюджет'!H33+'[2]контракт'!H33</f>
        <v>26</v>
      </c>
      <c r="I33" s="107">
        <f>'[2]бюджет'!I33+'[2]контракт'!I33</f>
        <v>171</v>
      </c>
      <c r="J33" s="114"/>
      <c r="K33" s="92"/>
      <c r="L33" s="79"/>
      <c r="M33" s="82">
        <f>M23+M25+M27+M29+M31</f>
        <v>40</v>
      </c>
      <c r="N33" s="82">
        <f>N23+N25+N27+N29+N31</f>
        <v>28</v>
      </c>
      <c r="O33" s="108">
        <f>O23+O25+O27+O29+O31</f>
        <v>68</v>
      </c>
    </row>
    <row r="34" spans="1:15" ht="31.5" customHeight="1">
      <c r="A34" s="259" t="s">
        <v>150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</row>
    <row r="35" spans="1:15" ht="31.5" customHeight="1">
      <c r="A35" s="98" t="s">
        <v>151</v>
      </c>
      <c r="B35" s="256">
        <v>165</v>
      </c>
      <c r="C35" s="250">
        <v>73</v>
      </c>
      <c r="D35" s="86"/>
      <c r="E35" s="87">
        <f>'[2]бюджет'!E35+'[2]контракт'!E35</f>
        <v>11</v>
      </c>
      <c r="F35" s="87">
        <f>'[2]бюджет'!F35+'[2]контракт'!F35</f>
        <v>17</v>
      </c>
      <c r="G35" s="87">
        <f>'[2]бюджет'!G35+'[2]контракт'!G35</f>
        <v>21</v>
      </c>
      <c r="H35" s="87">
        <f>'[2]бюджет'!H35+'[2]контракт'!H35</f>
        <v>12</v>
      </c>
      <c r="I35" s="87">
        <f>'[2]бюджет'!I35+'[2]контракт'!I35</f>
        <v>61</v>
      </c>
      <c r="J35" s="88"/>
      <c r="K35" s="257">
        <v>50</v>
      </c>
      <c r="L35" s="264" t="s">
        <v>111</v>
      </c>
      <c r="M35" s="262">
        <f>'[2]контракт'!M35</f>
        <v>22</v>
      </c>
      <c r="N35" s="262">
        <f>'[2]контракт'!N35</f>
        <v>11</v>
      </c>
      <c r="O35" s="262">
        <f>'[2]бюджет'!O35+'[2]контракт'!O35</f>
        <v>33</v>
      </c>
    </row>
    <row r="36" spans="1:15" ht="30" customHeight="1">
      <c r="A36" s="93" t="s">
        <v>133</v>
      </c>
      <c r="B36" s="256"/>
      <c r="C36" s="250"/>
      <c r="D36" s="86"/>
      <c r="E36" s="94">
        <f>'[2]бюджет'!E36+'[2]контракт'!E36</f>
        <v>2</v>
      </c>
      <c r="F36" s="94">
        <f>'[2]бюджет'!F36+'[2]контракт'!F36</f>
        <v>7</v>
      </c>
      <c r="G36" s="94">
        <f>'[2]бюджет'!G36+'[2]контракт'!G36</f>
        <v>11</v>
      </c>
      <c r="H36" s="94">
        <f>'[2]бюджет'!H36+'[2]контракт'!H36</f>
        <v>0</v>
      </c>
      <c r="I36" s="94">
        <f>'[2]бюджет'!I36+'[2]контракт'!I36</f>
        <v>20</v>
      </c>
      <c r="J36" s="95"/>
      <c r="K36" s="258"/>
      <c r="L36" s="264"/>
      <c r="M36" s="263"/>
      <c r="N36" s="263"/>
      <c r="O36" s="263"/>
    </row>
    <row r="37" spans="1:15" ht="48" customHeight="1">
      <c r="A37" s="83" t="s">
        <v>112</v>
      </c>
      <c r="B37" s="256">
        <v>40</v>
      </c>
      <c r="C37" s="264" t="s">
        <v>113</v>
      </c>
      <c r="D37" s="115" t="s">
        <v>152</v>
      </c>
      <c r="E37" s="87">
        <f>'[2]бюджет'!E37+'[2]контракт'!E37</f>
        <v>16</v>
      </c>
      <c r="F37" s="87">
        <f>'[2]бюджет'!F37+'[2]контракт'!F37</f>
        <v>12</v>
      </c>
      <c r="G37" s="87">
        <f>'[2]бюджет'!G37+'[2]контракт'!G37</f>
        <v>18</v>
      </c>
      <c r="H37" s="87">
        <f>'[2]бюджет'!H37+'[2]контракт'!H37</f>
        <v>6</v>
      </c>
      <c r="I37" s="87">
        <f>'[2]бюджет'!I37+'[2]контракт'!I37</f>
        <v>52</v>
      </c>
      <c r="J37" s="88"/>
      <c r="K37" s="257">
        <v>50</v>
      </c>
      <c r="L37" s="264" t="s">
        <v>113</v>
      </c>
      <c r="M37" s="262">
        <f>'[2]контракт'!M37</f>
        <v>6</v>
      </c>
      <c r="N37" s="262">
        <f>'[2]контракт'!N37</f>
        <v>10</v>
      </c>
      <c r="O37" s="262">
        <f>'[2]бюджет'!O37+'[2]контракт'!O37</f>
        <v>16</v>
      </c>
    </row>
    <row r="38" spans="1:15" ht="30" customHeight="1">
      <c r="A38" s="93" t="s">
        <v>133</v>
      </c>
      <c r="B38" s="256"/>
      <c r="C38" s="264"/>
      <c r="D38" s="115"/>
      <c r="E38" s="94">
        <f>'[2]бюджет'!E38+'[2]контракт'!E38</f>
        <v>4</v>
      </c>
      <c r="F38" s="94">
        <f>'[2]бюджет'!F38+'[2]контракт'!F38</f>
        <v>4</v>
      </c>
      <c r="G38" s="94">
        <f>'[2]бюджет'!G38+'[2]контракт'!G38</f>
        <v>7</v>
      </c>
      <c r="H38" s="94">
        <f>'[2]бюджет'!H38+'[2]контракт'!H38</f>
        <v>0</v>
      </c>
      <c r="I38" s="94">
        <f>'[2]бюджет'!I38+'[2]контракт'!I38</f>
        <v>15</v>
      </c>
      <c r="J38" s="95"/>
      <c r="K38" s="258"/>
      <c r="L38" s="264"/>
      <c r="M38" s="263"/>
      <c r="N38" s="263"/>
      <c r="O38" s="263"/>
    </row>
    <row r="39" spans="1:15" ht="45" customHeight="1">
      <c r="A39" s="83" t="s">
        <v>153</v>
      </c>
      <c r="B39" s="256">
        <v>10</v>
      </c>
      <c r="C39" s="250">
        <v>281</v>
      </c>
      <c r="D39" s="86"/>
      <c r="E39" s="87">
        <f>'[2]бюджет'!E39+'[2]контракт'!E39</f>
        <v>4</v>
      </c>
      <c r="F39" s="87">
        <f>'[2]бюджет'!F39+'[2]контракт'!F39</f>
        <v>11</v>
      </c>
      <c r="G39" s="87">
        <f>'[2]бюджет'!G39+'[2]контракт'!G39</f>
        <v>12</v>
      </c>
      <c r="H39" s="87">
        <f>'[2]бюджет'!H39+'[2]контракт'!H39</f>
        <v>0</v>
      </c>
      <c r="I39" s="87">
        <f>'[2]бюджет'!I39+'[2]контракт'!I39</f>
        <v>27</v>
      </c>
      <c r="J39" s="88"/>
      <c r="K39" s="257">
        <v>10</v>
      </c>
      <c r="L39" s="264" t="s">
        <v>115</v>
      </c>
      <c r="M39" s="262">
        <f>'[2]контракт'!M39</f>
        <v>9</v>
      </c>
      <c r="N39" s="262">
        <f>'[2]контракт'!N39</f>
        <v>5</v>
      </c>
      <c r="O39" s="262">
        <f>'[2]бюджет'!O39+'[2]контракт'!O39</f>
        <v>14</v>
      </c>
    </row>
    <row r="40" spans="1:15" ht="30" customHeight="1">
      <c r="A40" s="93" t="s">
        <v>133</v>
      </c>
      <c r="B40" s="256"/>
      <c r="C40" s="250"/>
      <c r="D40" s="86"/>
      <c r="E40" s="94">
        <f>'[2]бюджет'!E40+'[2]контракт'!E40</f>
        <v>0</v>
      </c>
      <c r="F40" s="94">
        <f>'[2]бюджет'!F40+'[2]контракт'!F40</f>
        <v>9</v>
      </c>
      <c r="G40" s="94">
        <f>'[2]бюджет'!G40+'[2]контракт'!G40</f>
        <v>12</v>
      </c>
      <c r="H40" s="94">
        <f>'[2]бюджет'!H40+'[2]контракт'!H40</f>
        <v>0</v>
      </c>
      <c r="I40" s="94">
        <f>'[2]бюджет'!I40+'[2]контракт'!I40</f>
        <v>21</v>
      </c>
      <c r="J40" s="95"/>
      <c r="K40" s="258"/>
      <c r="L40" s="264"/>
      <c r="M40" s="263"/>
      <c r="N40" s="263"/>
      <c r="O40" s="263"/>
    </row>
    <row r="41" spans="1:15" ht="30" customHeight="1">
      <c r="A41" s="83" t="s">
        <v>116</v>
      </c>
      <c r="B41" s="257">
        <v>10</v>
      </c>
      <c r="C41" s="265">
        <v>292</v>
      </c>
      <c r="D41" s="86"/>
      <c r="E41" s="87"/>
      <c r="F41" s="87"/>
      <c r="G41" s="87"/>
      <c r="H41" s="87"/>
      <c r="I41" s="87">
        <f>'[2]бюджет'!I41+'[2]контракт'!I41</f>
        <v>3</v>
      </c>
      <c r="J41" s="95"/>
      <c r="K41" s="103"/>
      <c r="L41" s="85"/>
      <c r="M41" s="112"/>
      <c r="N41" s="112"/>
      <c r="O41" s="112"/>
    </row>
    <row r="42" spans="1:15" ht="30" customHeight="1">
      <c r="A42" s="116" t="s">
        <v>133</v>
      </c>
      <c r="B42" s="258"/>
      <c r="C42" s="266"/>
      <c r="D42" s="86"/>
      <c r="E42" s="94"/>
      <c r="F42" s="94"/>
      <c r="G42" s="94"/>
      <c r="H42" s="94"/>
      <c r="I42" s="94">
        <f>'[2]бюджет'!I42+'[2]контракт'!I42</f>
        <v>0</v>
      </c>
      <c r="J42" s="95"/>
      <c r="K42" s="103"/>
      <c r="L42" s="85"/>
      <c r="M42" s="112"/>
      <c r="N42" s="112"/>
      <c r="O42" s="112"/>
    </row>
    <row r="43" spans="1:15" ht="34.5" customHeight="1">
      <c r="A43" s="104" t="s">
        <v>138</v>
      </c>
      <c r="B43" s="92"/>
      <c r="C43" s="105"/>
      <c r="D43" s="115">
        <f>D35+D39+D37</f>
        <v>1</v>
      </c>
      <c r="E43" s="106">
        <f>'[2]бюджет'!E43+'[2]контракт'!E43</f>
        <v>34</v>
      </c>
      <c r="F43" s="106">
        <f>'[2]бюджет'!F43+'[2]контракт'!F43</f>
        <v>40</v>
      </c>
      <c r="G43" s="106">
        <f>'[2]бюджет'!G43+'[2]контракт'!G43</f>
        <v>51</v>
      </c>
      <c r="H43" s="106">
        <f>'[2]бюджет'!H43+'[2]контракт'!H43</f>
        <v>18</v>
      </c>
      <c r="I43" s="107">
        <f>'[2]бюджет'!I43+'[2]контракт'!I43</f>
        <v>143</v>
      </c>
      <c r="J43" s="88"/>
      <c r="K43" s="92"/>
      <c r="L43" s="105"/>
      <c r="M43" s="82">
        <f>M35+M37+M39</f>
        <v>37</v>
      </c>
      <c r="N43" s="82">
        <f>N35+N37+N39</f>
        <v>26</v>
      </c>
      <c r="O43" s="108">
        <f>O35+O37+O39</f>
        <v>63</v>
      </c>
    </row>
    <row r="44" spans="1:15" ht="31.5" customHeight="1">
      <c r="A44" s="259" t="s">
        <v>154</v>
      </c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</row>
    <row r="45" spans="1:15" ht="34.5" customHeight="1">
      <c r="A45" s="83" t="s">
        <v>155</v>
      </c>
      <c r="B45" s="256">
        <v>15</v>
      </c>
      <c r="C45" s="250" t="s">
        <v>156</v>
      </c>
      <c r="D45" s="86">
        <v>5</v>
      </c>
      <c r="E45" s="87">
        <f>'[2]бюджет'!E45+'[2]контракт'!E45</f>
        <v>12</v>
      </c>
      <c r="F45" s="87">
        <f>'[2]бюджет'!F45+'[2]контракт'!F45</f>
        <v>16</v>
      </c>
      <c r="G45" s="87">
        <f>'[2]бюджет'!G45+'[2]контракт'!G45</f>
        <v>16</v>
      </c>
      <c r="H45" s="87">
        <f>'[2]бюджет'!H45+'[2]контракт'!H45</f>
        <v>12</v>
      </c>
      <c r="I45" s="87">
        <f>'[2]бюджет'!I45+'[2]контракт'!I45</f>
        <v>56</v>
      </c>
      <c r="J45" s="88"/>
      <c r="K45" s="257"/>
      <c r="L45" s="260" t="s">
        <v>157</v>
      </c>
      <c r="M45" s="262">
        <f>'[2]контракт'!M45</f>
        <v>0</v>
      </c>
      <c r="N45" s="262">
        <f>'[2]контракт'!N45</f>
        <v>0</v>
      </c>
      <c r="O45" s="262">
        <f>'[2]бюджет'!O45+'[2]контракт'!O45</f>
        <v>0</v>
      </c>
    </row>
    <row r="46" spans="1:15" ht="30" customHeight="1">
      <c r="A46" s="93" t="s">
        <v>133</v>
      </c>
      <c r="B46" s="256"/>
      <c r="C46" s="250"/>
      <c r="D46" s="86"/>
      <c r="E46" s="94">
        <f>'[2]бюджет'!E46+'[2]контракт'!E46</f>
        <v>3</v>
      </c>
      <c r="F46" s="94">
        <f>'[2]бюджет'!F46+'[2]контракт'!F46</f>
        <v>9</v>
      </c>
      <c r="G46" s="94">
        <f>'[2]бюджет'!G46+'[2]контракт'!G46</f>
        <v>8</v>
      </c>
      <c r="H46" s="94">
        <f>'[2]бюджет'!H46+'[2]контракт'!H46</f>
        <v>0</v>
      </c>
      <c r="I46" s="94">
        <f>'[2]бюджет'!I46+'[2]контракт'!I46</f>
        <v>20</v>
      </c>
      <c r="J46" s="95"/>
      <c r="K46" s="258"/>
      <c r="L46" s="261"/>
      <c r="M46" s="263"/>
      <c r="N46" s="263"/>
      <c r="O46" s="263"/>
    </row>
    <row r="47" spans="1:15" ht="34.5" customHeight="1">
      <c r="A47" s="83" t="s">
        <v>158</v>
      </c>
      <c r="B47" s="256">
        <v>60</v>
      </c>
      <c r="C47" s="250" t="s">
        <v>159</v>
      </c>
      <c r="D47" s="86">
        <v>4</v>
      </c>
      <c r="E47" s="87">
        <f>'[2]бюджет'!E47+'[2]контракт'!E47</f>
        <v>14</v>
      </c>
      <c r="F47" s="87">
        <f>'[2]бюджет'!F47+'[2]контракт'!F47</f>
        <v>14</v>
      </c>
      <c r="G47" s="87">
        <f>'[2]бюджет'!G47+'[2]контракт'!G47</f>
        <v>10</v>
      </c>
      <c r="H47" s="87">
        <f>'[2]бюджет'!H47+'[2]контракт'!H47</f>
        <v>12</v>
      </c>
      <c r="I47" s="87">
        <f>'[2]бюджет'!I47+'[2]контракт'!I47</f>
        <v>50</v>
      </c>
      <c r="J47" s="88"/>
      <c r="K47" s="257"/>
      <c r="L47" s="260" t="s">
        <v>160</v>
      </c>
      <c r="M47" s="262">
        <f>'[2]контракт'!M47</f>
        <v>0</v>
      </c>
      <c r="N47" s="262">
        <f>'[2]контракт'!N47</f>
        <v>0</v>
      </c>
      <c r="O47" s="262">
        <f>'[2]бюджет'!O47+'[2]контракт'!O47</f>
        <v>0</v>
      </c>
    </row>
    <row r="48" spans="1:15" ht="30" customHeight="1">
      <c r="A48" s="93" t="s">
        <v>133</v>
      </c>
      <c r="B48" s="256"/>
      <c r="C48" s="250"/>
      <c r="D48" s="86"/>
      <c r="E48" s="94">
        <f>'[2]бюджет'!E48+'[2]контракт'!E48</f>
        <v>5</v>
      </c>
      <c r="F48" s="94">
        <f>'[2]бюджет'!F48+'[2]контракт'!F48</f>
        <v>6</v>
      </c>
      <c r="G48" s="94">
        <f>'[2]бюджет'!G48+'[2]контракт'!G48</f>
        <v>3</v>
      </c>
      <c r="H48" s="94">
        <f>'[2]бюджет'!H48+'[2]контракт'!H48</f>
        <v>0</v>
      </c>
      <c r="I48" s="94">
        <f>'[2]бюджет'!I48+'[2]контракт'!I48</f>
        <v>14</v>
      </c>
      <c r="J48" s="95"/>
      <c r="K48" s="258"/>
      <c r="L48" s="261"/>
      <c r="M48" s="263"/>
      <c r="N48" s="263"/>
      <c r="O48" s="263"/>
    </row>
    <row r="49" spans="1:15" ht="34.5" customHeight="1">
      <c r="A49" s="83" t="s">
        <v>161</v>
      </c>
      <c r="B49" s="256">
        <v>50</v>
      </c>
      <c r="C49" s="250" t="s">
        <v>162</v>
      </c>
      <c r="D49" s="86">
        <v>3</v>
      </c>
      <c r="E49" s="87">
        <f>'[2]бюджет'!E49+'[2]контракт'!E49</f>
        <v>11</v>
      </c>
      <c r="F49" s="87">
        <f>'[2]бюджет'!F49+'[2]контракт'!F49</f>
        <v>12</v>
      </c>
      <c r="G49" s="87">
        <f>'[2]бюджет'!G49+'[2]контракт'!G49</f>
        <v>4</v>
      </c>
      <c r="H49" s="87">
        <f>'[2]бюджет'!H49+'[2]контракт'!H49</f>
        <v>6</v>
      </c>
      <c r="I49" s="87">
        <f>'[2]бюджет'!I49+'[2]контракт'!I49</f>
        <v>33</v>
      </c>
      <c r="J49" s="88"/>
      <c r="K49" s="267">
        <v>10</v>
      </c>
      <c r="L49" s="260" t="s">
        <v>163</v>
      </c>
      <c r="M49" s="262">
        <f>'[2]контракт'!M49</f>
        <v>4</v>
      </c>
      <c r="N49" s="262">
        <f>'[2]контракт'!N49</f>
        <v>3</v>
      </c>
      <c r="O49" s="262">
        <f>'[2]бюджет'!O49+'[2]контракт'!O49</f>
        <v>7</v>
      </c>
    </row>
    <row r="50" spans="1:15" ht="30" customHeight="1">
      <c r="A50" s="93" t="s">
        <v>133</v>
      </c>
      <c r="B50" s="256"/>
      <c r="C50" s="250"/>
      <c r="D50" s="86"/>
      <c r="E50" s="94">
        <f>'[2]бюджет'!E50+'[2]контракт'!E50</f>
        <v>6</v>
      </c>
      <c r="F50" s="94">
        <f>'[2]бюджет'!F50+'[2]контракт'!F50</f>
        <v>8</v>
      </c>
      <c r="G50" s="94">
        <f>'[2]бюджет'!G50+'[2]контракт'!G50</f>
        <v>3</v>
      </c>
      <c r="H50" s="94">
        <f>'[2]бюджет'!H50+'[2]контракт'!H50</f>
        <v>0</v>
      </c>
      <c r="I50" s="94">
        <f>'[2]бюджет'!I50+'[2]контракт'!I50</f>
        <v>17</v>
      </c>
      <c r="J50" s="95"/>
      <c r="K50" s="268"/>
      <c r="L50" s="261"/>
      <c r="M50" s="263"/>
      <c r="N50" s="263"/>
      <c r="O50" s="263"/>
    </row>
    <row r="51" spans="1:15" ht="34.5" customHeight="1">
      <c r="A51" s="117" t="s">
        <v>74</v>
      </c>
      <c r="B51" s="256">
        <v>30</v>
      </c>
      <c r="C51" s="250" t="s">
        <v>164</v>
      </c>
      <c r="D51" s="86">
        <v>1</v>
      </c>
      <c r="E51" s="87">
        <f>'[2]бюджет'!E51+'[2]контракт'!E51</f>
        <v>6</v>
      </c>
      <c r="F51" s="87">
        <f>'[2]бюджет'!F51+'[2]контракт'!F51</f>
        <v>1</v>
      </c>
      <c r="G51" s="87">
        <f>'[2]бюджет'!G51+'[2]контракт'!G51</f>
        <v>5</v>
      </c>
      <c r="H51" s="87">
        <f>'[2]бюджет'!H51+'[2]контракт'!H51</f>
        <v>3</v>
      </c>
      <c r="I51" s="87">
        <f>'[2]бюджет'!I51+'[2]контракт'!I51</f>
        <v>15</v>
      </c>
      <c r="J51" s="88"/>
      <c r="K51" s="257"/>
      <c r="L51" s="260" t="s">
        <v>165</v>
      </c>
      <c r="M51" s="262">
        <f>'[2]контракт'!M51</f>
        <v>0</v>
      </c>
      <c r="N51" s="262">
        <f>'[2]контракт'!N51</f>
        <v>0</v>
      </c>
      <c r="O51" s="262">
        <f>'[2]бюджет'!O51+'[2]контракт'!O51</f>
        <v>0</v>
      </c>
    </row>
    <row r="52" spans="1:15" ht="30" customHeight="1">
      <c r="A52" s="118" t="s">
        <v>133</v>
      </c>
      <c r="B52" s="256"/>
      <c r="C52" s="250"/>
      <c r="D52" s="86"/>
      <c r="E52" s="94">
        <f>'[2]бюджет'!E52+'[2]контракт'!E52</f>
        <v>5</v>
      </c>
      <c r="F52" s="94">
        <f>'[2]бюджет'!F52+'[2]контракт'!F52</f>
        <v>1</v>
      </c>
      <c r="G52" s="94">
        <f>'[2]бюджет'!G52+'[2]контракт'!G52</f>
        <v>2</v>
      </c>
      <c r="H52" s="94">
        <f>'[2]бюджет'!H52+'[2]контракт'!H52</f>
        <v>0</v>
      </c>
      <c r="I52" s="94">
        <f>'[2]бюджет'!I52+'[2]контракт'!I52</f>
        <v>8</v>
      </c>
      <c r="J52" s="95"/>
      <c r="K52" s="258"/>
      <c r="L52" s="261"/>
      <c r="M52" s="263"/>
      <c r="N52" s="263"/>
      <c r="O52" s="263"/>
    </row>
    <row r="53" spans="1:15" ht="34.5" customHeight="1">
      <c r="A53" s="83" t="s">
        <v>166</v>
      </c>
      <c r="B53" s="256">
        <v>75</v>
      </c>
      <c r="C53" s="250" t="s">
        <v>167</v>
      </c>
      <c r="D53" s="86">
        <v>1</v>
      </c>
      <c r="E53" s="87">
        <f>'[2]бюджет'!E53+'[2]контракт'!E53</f>
        <v>8</v>
      </c>
      <c r="F53" s="87">
        <f>'[2]бюджет'!F53+'[2]контракт'!F53</f>
        <v>7</v>
      </c>
      <c r="G53" s="87">
        <f>'[2]бюджет'!G53+'[2]контракт'!G53</f>
        <v>12</v>
      </c>
      <c r="H53" s="87">
        <f>'[2]бюджет'!H53+'[2]контракт'!H53</f>
        <v>5</v>
      </c>
      <c r="I53" s="87">
        <f>'[2]бюджет'!I53+'[2]контракт'!I53</f>
        <v>32</v>
      </c>
      <c r="J53" s="88"/>
      <c r="K53" s="256"/>
      <c r="L53" s="250" t="s">
        <v>168</v>
      </c>
      <c r="M53" s="262">
        <f>'[2]контракт'!M53</f>
        <v>0</v>
      </c>
      <c r="N53" s="262">
        <f>'[2]контракт'!N53</f>
        <v>0</v>
      </c>
      <c r="O53" s="262">
        <f>'[2]бюджет'!O53+'[2]контракт'!O53</f>
        <v>0</v>
      </c>
    </row>
    <row r="54" spans="1:15" ht="30" customHeight="1">
      <c r="A54" s="93" t="s">
        <v>133</v>
      </c>
      <c r="B54" s="256"/>
      <c r="C54" s="250"/>
      <c r="D54" s="86"/>
      <c r="E54" s="94">
        <f>'[2]бюджет'!E54+'[2]контракт'!E54</f>
        <v>4</v>
      </c>
      <c r="F54" s="94">
        <f>'[2]бюджет'!F54+'[2]контракт'!F54</f>
        <v>4</v>
      </c>
      <c r="G54" s="94">
        <f>'[2]бюджет'!G54+'[2]контракт'!G54</f>
        <v>7</v>
      </c>
      <c r="H54" s="94">
        <f>'[2]бюджет'!H54+'[2]контракт'!H54</f>
        <v>0</v>
      </c>
      <c r="I54" s="94">
        <f>'[2]бюджет'!I54+'[2]контракт'!I54</f>
        <v>15</v>
      </c>
      <c r="J54" s="95"/>
      <c r="K54" s="256"/>
      <c r="L54" s="250"/>
      <c r="M54" s="263"/>
      <c r="N54" s="263"/>
      <c r="O54" s="263"/>
    </row>
    <row r="55" spans="1:15" ht="34.5" customHeight="1">
      <c r="A55" s="83" t="s">
        <v>86</v>
      </c>
      <c r="B55" s="256">
        <v>30</v>
      </c>
      <c r="C55" s="250">
        <v>126</v>
      </c>
      <c r="D55" s="86">
        <v>1</v>
      </c>
      <c r="E55" s="87">
        <f>'[2]бюджет'!E55+'[2]контракт'!E55</f>
        <v>2</v>
      </c>
      <c r="F55" s="87">
        <f>'[2]бюджет'!F55+'[2]контракт'!F55</f>
        <v>1</v>
      </c>
      <c r="G55" s="87">
        <f>'[2]бюджет'!G55+'[2]контракт'!G55</f>
        <v>2</v>
      </c>
      <c r="H55" s="87">
        <f>'[2]бюджет'!H55+'[2]контракт'!H55</f>
        <v>0</v>
      </c>
      <c r="I55" s="87">
        <f>'[2]бюджет'!I55+'[2]контракт'!I55</f>
        <v>5</v>
      </c>
      <c r="J55" s="88"/>
      <c r="K55" s="257">
        <v>15</v>
      </c>
      <c r="L55" s="260">
        <v>126</v>
      </c>
      <c r="M55" s="262">
        <f>'[2]контракт'!M55</f>
        <v>7</v>
      </c>
      <c r="N55" s="262">
        <f>'[2]контракт'!N55</f>
        <v>0</v>
      </c>
      <c r="O55" s="262">
        <f>'[2]бюджет'!O55+'[2]контракт'!O55</f>
        <v>7</v>
      </c>
    </row>
    <row r="56" spans="1:15" ht="30" customHeight="1">
      <c r="A56" s="93" t="s">
        <v>133</v>
      </c>
      <c r="B56" s="256"/>
      <c r="C56" s="250"/>
      <c r="D56" s="119"/>
      <c r="E56" s="94">
        <f>'[2]бюджет'!E56+'[2]контракт'!E56</f>
        <v>0</v>
      </c>
      <c r="F56" s="94">
        <f>'[2]бюджет'!F56+'[2]контракт'!F56</f>
        <v>0</v>
      </c>
      <c r="G56" s="94">
        <f>'[2]бюджет'!G56+'[2]контракт'!G56</f>
        <v>0</v>
      </c>
      <c r="H56" s="94">
        <f>'[2]бюджет'!H56+'[2]контракт'!H56</f>
        <v>0</v>
      </c>
      <c r="I56" s="94">
        <f>'[2]бюджет'!I56+'[2]контракт'!I56</f>
        <v>0</v>
      </c>
      <c r="J56" s="95"/>
      <c r="K56" s="258"/>
      <c r="L56" s="261"/>
      <c r="M56" s="263"/>
      <c r="N56" s="263"/>
      <c r="O56" s="263"/>
    </row>
    <row r="57" spans="1:15" ht="34.5" customHeight="1">
      <c r="A57" s="83" t="s">
        <v>82</v>
      </c>
      <c r="B57" s="256">
        <v>20</v>
      </c>
      <c r="C57" s="250">
        <v>172</v>
      </c>
      <c r="D57" s="269"/>
      <c r="E57" s="87">
        <f>'[2]бюджет'!E57+'[2]контракт'!E57</f>
        <v>1</v>
      </c>
      <c r="F57" s="87">
        <f>'[2]бюджет'!F57+'[2]контракт'!F57</f>
        <v>7</v>
      </c>
      <c r="G57" s="87">
        <f>'[2]бюджет'!G57+'[2]контракт'!G57</f>
        <v>6</v>
      </c>
      <c r="H57" s="87">
        <f>'[2]бюджет'!H57+'[2]контракт'!H57</f>
        <v>0</v>
      </c>
      <c r="I57" s="87">
        <f>'[2]бюджет'!I57+'[2]контракт'!I57</f>
        <v>14</v>
      </c>
      <c r="J57" s="88"/>
      <c r="K57" s="257">
        <v>15</v>
      </c>
      <c r="L57" s="260">
        <v>172</v>
      </c>
      <c r="M57" s="262">
        <f>'[2]контракт'!M57</f>
        <v>1</v>
      </c>
      <c r="N57" s="262">
        <f>'[2]контракт'!N57</f>
        <v>5</v>
      </c>
      <c r="O57" s="262">
        <f>'[2]бюджет'!O57+'[2]контракт'!O57</f>
        <v>6</v>
      </c>
    </row>
    <row r="58" spans="1:15" ht="30" customHeight="1">
      <c r="A58" s="93" t="s">
        <v>133</v>
      </c>
      <c r="B58" s="256"/>
      <c r="C58" s="250"/>
      <c r="D58" s="269"/>
      <c r="E58" s="94">
        <f>'[2]бюджет'!E58+'[2]контракт'!E58</f>
        <v>1</v>
      </c>
      <c r="F58" s="94">
        <f>'[2]бюджет'!F58+'[2]контракт'!F58</f>
        <v>6</v>
      </c>
      <c r="G58" s="94">
        <f>'[2]бюджет'!G58+'[2]контракт'!G58</f>
        <v>4</v>
      </c>
      <c r="H58" s="94">
        <f>'[2]бюджет'!H58+'[2]контракт'!H58</f>
        <v>0</v>
      </c>
      <c r="I58" s="94">
        <f>'[2]бюджет'!I58+'[2]контракт'!I58</f>
        <v>11</v>
      </c>
      <c r="J58" s="95"/>
      <c r="K58" s="258"/>
      <c r="L58" s="261"/>
      <c r="M58" s="263"/>
      <c r="N58" s="263"/>
      <c r="O58" s="263"/>
    </row>
    <row r="59" spans="1:15" ht="34.5" customHeight="1">
      <c r="A59" s="104" t="s">
        <v>138</v>
      </c>
      <c r="B59" s="92"/>
      <c r="C59" s="105"/>
      <c r="D59" s="86">
        <f>D45+D47+D49+D53+D51+D55</f>
        <v>15</v>
      </c>
      <c r="E59" s="106">
        <f>'[2]бюджет'!E59+'[2]контракт'!E59</f>
        <v>54</v>
      </c>
      <c r="F59" s="106">
        <f>'[2]бюджет'!F59+'[2]контракт'!F59</f>
        <v>58</v>
      </c>
      <c r="G59" s="106">
        <f>'[2]бюджет'!G59+'[2]контракт'!G59</f>
        <v>55</v>
      </c>
      <c r="H59" s="106">
        <f>'[2]бюджет'!H59+'[2]контракт'!H59</f>
        <v>38</v>
      </c>
      <c r="I59" s="107">
        <f>'[2]бюджет'!I59+'[2]контракт'!I59</f>
        <v>205</v>
      </c>
      <c r="J59" s="88"/>
      <c r="K59" s="92"/>
      <c r="L59" s="105"/>
      <c r="M59" s="82">
        <f>M45+M47+M49+M51+M53+M57+M55</f>
        <v>12</v>
      </c>
      <c r="N59" s="82">
        <f>N45+N47+N49+N51+N53+N57+N55</f>
        <v>8</v>
      </c>
      <c r="O59" s="108">
        <f>O45+O47+O49+O51+O53+O57+O55</f>
        <v>20</v>
      </c>
    </row>
    <row r="60" spans="1:15" ht="31.5" customHeight="1">
      <c r="A60" s="259" t="s">
        <v>169</v>
      </c>
      <c r="B60" s="259"/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59"/>
    </row>
    <row r="61" spans="1:15" ht="34.5" customHeight="1">
      <c r="A61" s="117" t="s">
        <v>170</v>
      </c>
      <c r="B61" s="256">
        <v>100</v>
      </c>
      <c r="C61" s="250" t="s">
        <v>171</v>
      </c>
      <c r="D61" s="86"/>
      <c r="E61" s="87">
        <f>'[2]бюджет'!E61+'[2]контракт'!E61</f>
        <v>2</v>
      </c>
      <c r="F61" s="87">
        <f>'[2]бюджет'!F61+'[2]контракт'!F61</f>
        <v>3</v>
      </c>
      <c r="G61" s="87">
        <f>'[2]бюджет'!G61+'[2]контракт'!G61</f>
        <v>10</v>
      </c>
      <c r="H61" s="87">
        <f>'[2]бюджет'!H61+'[2]контракт'!H61</f>
        <v>5</v>
      </c>
      <c r="I61" s="87">
        <f>'[2]бюджет'!I61+'[2]контракт'!I61</f>
        <v>20</v>
      </c>
      <c r="J61" s="88"/>
      <c r="K61" s="257">
        <v>25</v>
      </c>
      <c r="L61" s="250" t="s">
        <v>172</v>
      </c>
      <c r="M61" s="262">
        <f>'[2]контракт'!M61</f>
        <v>0</v>
      </c>
      <c r="N61" s="262">
        <f>'[2]контракт'!N61</f>
        <v>1</v>
      </c>
      <c r="O61" s="262">
        <f>'[2]бюджет'!O61+'[2]контракт'!O61</f>
        <v>1</v>
      </c>
    </row>
    <row r="62" spans="1:15" ht="30" customHeight="1">
      <c r="A62" s="93" t="s">
        <v>133</v>
      </c>
      <c r="B62" s="256"/>
      <c r="C62" s="250"/>
      <c r="D62" s="86"/>
      <c r="E62" s="94">
        <f>'[2]бюджет'!E62+'[2]контракт'!E62</f>
        <v>1</v>
      </c>
      <c r="F62" s="94">
        <f>'[2]бюджет'!F62+'[2]контракт'!F62</f>
        <v>3</v>
      </c>
      <c r="G62" s="94">
        <f>'[2]бюджет'!G62+'[2]контракт'!G62</f>
        <v>9</v>
      </c>
      <c r="H62" s="94">
        <f>'[2]бюджет'!H62+'[2]контракт'!H62</f>
        <v>0</v>
      </c>
      <c r="I62" s="94">
        <f>'[2]бюджет'!I62+'[2]контракт'!I62</f>
        <v>13</v>
      </c>
      <c r="J62" s="95"/>
      <c r="K62" s="258"/>
      <c r="L62" s="250"/>
      <c r="M62" s="263"/>
      <c r="N62" s="263"/>
      <c r="O62" s="263"/>
    </row>
    <row r="63" spans="1:15" ht="34.5" customHeight="1">
      <c r="A63" s="120" t="s">
        <v>61</v>
      </c>
      <c r="B63" s="256">
        <v>40</v>
      </c>
      <c r="C63" s="250">
        <v>132</v>
      </c>
      <c r="D63" s="86"/>
      <c r="E63" s="87">
        <f>'[2]бюджет'!E63+'[2]контракт'!E63</f>
        <v>1</v>
      </c>
      <c r="F63" s="87">
        <f>'[2]бюджет'!F63+'[2]контракт'!F63</f>
        <v>3</v>
      </c>
      <c r="G63" s="87">
        <f>'[2]бюджет'!G63+'[2]контракт'!G63</f>
        <v>2</v>
      </c>
      <c r="H63" s="87">
        <f>'[2]бюджет'!H63+'[2]контракт'!H63</f>
        <v>0</v>
      </c>
      <c r="I63" s="87">
        <f>'[2]бюджет'!I63+'[2]контракт'!I63</f>
        <v>6</v>
      </c>
      <c r="J63" s="88"/>
      <c r="K63" s="257">
        <v>40</v>
      </c>
      <c r="L63" s="260">
        <v>132</v>
      </c>
      <c r="M63" s="262">
        <f>'[2]контракт'!M63</f>
        <v>7</v>
      </c>
      <c r="N63" s="262">
        <f>'[2]контракт'!N63</f>
        <v>9</v>
      </c>
      <c r="O63" s="262">
        <f>'[2]бюджет'!O63+'[2]контракт'!O63</f>
        <v>16</v>
      </c>
    </row>
    <row r="64" spans="1:15" ht="30" customHeight="1">
      <c r="A64" s="121" t="s">
        <v>133</v>
      </c>
      <c r="B64" s="256"/>
      <c r="C64" s="250"/>
      <c r="D64" s="86"/>
      <c r="E64" s="94">
        <f>'[2]бюджет'!E64+'[2]контракт'!E64</f>
        <v>1</v>
      </c>
      <c r="F64" s="94">
        <f>'[2]бюджет'!F64+'[2]контракт'!F64</f>
        <v>3</v>
      </c>
      <c r="G64" s="94">
        <f>'[2]бюджет'!G64+'[2]контракт'!G64</f>
        <v>2</v>
      </c>
      <c r="H64" s="94">
        <f>'[2]бюджет'!H64+'[2]контракт'!H64</f>
        <v>0</v>
      </c>
      <c r="I64" s="94">
        <f>'[2]бюджет'!I64+'[2]контракт'!I64</f>
        <v>6</v>
      </c>
      <c r="J64" s="95"/>
      <c r="K64" s="258"/>
      <c r="L64" s="261"/>
      <c r="M64" s="263"/>
      <c r="N64" s="263"/>
      <c r="O64" s="263"/>
    </row>
    <row r="65" spans="1:15" ht="44.25" customHeight="1">
      <c r="A65" s="117" t="s">
        <v>173</v>
      </c>
      <c r="B65" s="257">
        <v>560</v>
      </c>
      <c r="C65" s="250" t="s">
        <v>174</v>
      </c>
      <c r="D65" s="86"/>
      <c r="E65" s="87">
        <f>'[2]бюджет'!E65+'[2]контракт'!E65</f>
        <v>1</v>
      </c>
      <c r="F65" s="87">
        <f>'[2]бюджет'!F65+'[2]контракт'!F65</f>
        <v>8</v>
      </c>
      <c r="G65" s="87">
        <f>'[2]бюджет'!G65+'[2]контракт'!G65</f>
        <v>8</v>
      </c>
      <c r="H65" s="87">
        <f>'[2]бюджет'!H65+'[2]контракт'!H65</f>
        <v>0</v>
      </c>
      <c r="I65" s="87">
        <f>'[2]бюджет'!I65+'[2]контракт'!I65</f>
        <v>17</v>
      </c>
      <c r="J65" s="88"/>
      <c r="K65" s="257">
        <v>215</v>
      </c>
      <c r="L65" s="260">
        <v>184</v>
      </c>
      <c r="M65" s="262">
        <f>'[2]контракт'!M65</f>
        <v>1</v>
      </c>
      <c r="N65" s="262">
        <f>'[2]контракт'!N65</f>
        <v>8</v>
      </c>
      <c r="O65" s="262">
        <f>'[2]бюджет'!O65+'[2]контракт'!O65</f>
        <v>9</v>
      </c>
    </row>
    <row r="66" spans="1:15" ht="39.75" customHeight="1">
      <c r="A66" s="118" t="s">
        <v>133</v>
      </c>
      <c r="B66" s="272"/>
      <c r="C66" s="250"/>
      <c r="D66" s="86"/>
      <c r="E66" s="94">
        <f>'[2]бюджет'!E66+'[2]контракт'!E66</f>
        <v>0</v>
      </c>
      <c r="F66" s="94">
        <f>'[2]бюджет'!F66+'[2]контракт'!F66</f>
        <v>7</v>
      </c>
      <c r="G66" s="94">
        <f>'[2]бюджет'!G66+'[2]контракт'!G66</f>
        <v>6</v>
      </c>
      <c r="H66" s="94">
        <f>'[2]бюджет'!H66+'[2]контракт'!H66</f>
        <v>0</v>
      </c>
      <c r="I66" s="94">
        <f>'[2]бюджет'!I66+'[2]контракт'!I66</f>
        <v>13</v>
      </c>
      <c r="J66" s="95"/>
      <c r="K66" s="272"/>
      <c r="L66" s="261"/>
      <c r="M66" s="263"/>
      <c r="N66" s="263"/>
      <c r="O66" s="263"/>
    </row>
    <row r="67" spans="1:15" ht="34.5" customHeight="1">
      <c r="A67" s="117" t="s">
        <v>35</v>
      </c>
      <c r="B67" s="272"/>
      <c r="C67" s="250">
        <v>184</v>
      </c>
      <c r="D67" s="86"/>
      <c r="E67" s="87">
        <f>'[2]бюджет'!E67+'[2]контракт'!E67</f>
        <v>12</v>
      </c>
      <c r="F67" s="87">
        <f>'[2]бюджет'!F67+'[2]контракт'!F67</f>
        <v>13</v>
      </c>
      <c r="G67" s="87">
        <f>'[2]бюджет'!G67+'[2]контракт'!G67</f>
        <v>15</v>
      </c>
      <c r="H67" s="87">
        <f>'[2]бюджет'!H67+'[2]контракт'!H67</f>
        <v>1</v>
      </c>
      <c r="I67" s="87">
        <f>'[2]бюджет'!I67+'[2]контракт'!I67</f>
        <v>41</v>
      </c>
      <c r="J67" s="88"/>
      <c r="K67" s="272"/>
      <c r="L67" s="260">
        <v>184</v>
      </c>
      <c r="M67" s="262">
        <f>'[2]контракт'!M67</f>
        <v>3</v>
      </c>
      <c r="N67" s="262">
        <f>'[2]контракт'!N67</f>
        <v>9</v>
      </c>
      <c r="O67" s="262">
        <f>'[2]бюджет'!O67+'[2]контракт'!O67</f>
        <v>12</v>
      </c>
    </row>
    <row r="68" spans="1:15" ht="44.25" customHeight="1">
      <c r="A68" s="118" t="s">
        <v>175</v>
      </c>
      <c r="B68" s="258"/>
      <c r="C68" s="250"/>
      <c r="D68" s="86"/>
      <c r="E68" s="94">
        <f>'[2]бюджет'!E68+'[2]контракт'!E68</f>
        <v>11</v>
      </c>
      <c r="F68" s="94">
        <f>'[2]бюджет'!F68+'[2]контракт'!F68</f>
        <v>13</v>
      </c>
      <c r="G68" s="94">
        <f>'[2]бюджет'!G68+'[2]контракт'!G68</f>
        <v>15</v>
      </c>
      <c r="H68" s="94">
        <f>'[2]бюджет'!H68+'[2]контракт'!H68</f>
        <v>0</v>
      </c>
      <c r="I68" s="94">
        <f>'[2]бюджет'!I68+'[2]контракт'!I68</f>
        <v>39</v>
      </c>
      <c r="J68" s="95"/>
      <c r="K68" s="258"/>
      <c r="L68" s="261"/>
      <c r="M68" s="263"/>
      <c r="N68" s="263"/>
      <c r="O68" s="263"/>
    </row>
    <row r="69" spans="1:15" ht="34.5" customHeight="1">
      <c r="A69" s="83" t="s">
        <v>57</v>
      </c>
      <c r="B69" s="256">
        <v>50</v>
      </c>
      <c r="C69" s="250" t="s">
        <v>176</v>
      </c>
      <c r="D69" s="86">
        <v>2</v>
      </c>
      <c r="E69" s="87">
        <f>'[2]бюджет'!E69+'[2]контракт'!E69</f>
        <v>7</v>
      </c>
      <c r="F69" s="87">
        <f>'[2]бюджет'!F69+'[2]контракт'!F69</f>
        <v>15</v>
      </c>
      <c r="G69" s="87">
        <f>'[2]бюджет'!G69+'[2]контракт'!G69</f>
        <v>5</v>
      </c>
      <c r="H69" s="87">
        <f>'[2]бюджет'!H69+'[2]контракт'!H69</f>
        <v>4</v>
      </c>
      <c r="I69" s="87">
        <f>'[2]бюджет'!I69+'[2]контракт'!I69</f>
        <v>31</v>
      </c>
      <c r="J69" s="88"/>
      <c r="K69" s="270">
        <v>50</v>
      </c>
      <c r="L69" s="271" t="s">
        <v>177</v>
      </c>
      <c r="M69" s="262">
        <f>'[2]контракт'!M69</f>
        <v>0</v>
      </c>
      <c r="N69" s="262">
        <f>'[2]контракт'!N69</f>
        <v>0</v>
      </c>
      <c r="O69" s="262">
        <f>'[2]бюджет'!O69+'[2]контракт'!O69</f>
        <v>0</v>
      </c>
    </row>
    <row r="70" spans="1:15" ht="30" customHeight="1">
      <c r="A70" s="93" t="s">
        <v>133</v>
      </c>
      <c r="B70" s="256"/>
      <c r="C70" s="250"/>
      <c r="D70" s="86"/>
      <c r="E70" s="94">
        <f>'[2]бюджет'!E70+'[2]контракт'!E70</f>
        <v>3</v>
      </c>
      <c r="F70" s="94">
        <f>'[2]бюджет'!F70+'[2]контракт'!F70</f>
        <v>9</v>
      </c>
      <c r="G70" s="94">
        <f>'[2]бюджет'!G70+'[2]контракт'!G70</f>
        <v>4</v>
      </c>
      <c r="H70" s="94">
        <f>'[2]бюджет'!H70+'[2]контракт'!H70</f>
        <v>0</v>
      </c>
      <c r="I70" s="94">
        <f>'[2]бюджет'!I70+'[2]контракт'!I70</f>
        <v>16</v>
      </c>
      <c r="J70" s="95"/>
      <c r="K70" s="270"/>
      <c r="L70" s="271"/>
      <c r="M70" s="263"/>
      <c r="N70" s="263"/>
      <c r="O70" s="263"/>
    </row>
    <row r="71" spans="1:15" ht="34.5" customHeight="1">
      <c r="A71" s="83" t="s">
        <v>178</v>
      </c>
      <c r="B71" s="256">
        <v>115</v>
      </c>
      <c r="C71" s="250" t="s">
        <v>179</v>
      </c>
      <c r="D71" s="86"/>
      <c r="E71" s="87">
        <f>'[2]бюджет'!E71+'[2]контракт'!E71</f>
        <v>16</v>
      </c>
      <c r="F71" s="87">
        <f>'[2]бюджет'!F71+'[2]контракт'!F71</f>
        <v>9</v>
      </c>
      <c r="G71" s="87">
        <f>'[2]бюджет'!G71+'[2]контракт'!G71</f>
        <v>20</v>
      </c>
      <c r="H71" s="87">
        <f>'[2]бюджет'!H71+'[2]контракт'!H71</f>
        <v>0</v>
      </c>
      <c r="I71" s="87">
        <f>'[2]бюджет'!I71+'[2]контракт'!I71</f>
        <v>45</v>
      </c>
      <c r="J71" s="88"/>
      <c r="K71" s="256">
        <v>50</v>
      </c>
      <c r="L71" s="250" t="s">
        <v>180</v>
      </c>
      <c r="M71" s="262">
        <f>'[2]контракт'!M71</f>
        <v>3</v>
      </c>
      <c r="N71" s="262">
        <f>'[2]контракт'!N71</f>
        <v>16</v>
      </c>
      <c r="O71" s="262">
        <f>'[2]бюджет'!O71+'[2]контракт'!O71</f>
        <v>19</v>
      </c>
    </row>
    <row r="72" spans="1:15" ht="30" customHeight="1">
      <c r="A72" s="118" t="s">
        <v>133</v>
      </c>
      <c r="B72" s="256"/>
      <c r="C72" s="250"/>
      <c r="D72" s="86"/>
      <c r="E72" s="94">
        <f>'[2]бюджет'!E72+'[2]контракт'!E72</f>
        <v>16</v>
      </c>
      <c r="F72" s="94">
        <f>'[2]бюджет'!F72+'[2]контракт'!F72</f>
        <v>9</v>
      </c>
      <c r="G72" s="94">
        <f>'[2]бюджет'!G72+'[2]контракт'!G72</f>
        <v>17</v>
      </c>
      <c r="H72" s="94">
        <f>'[2]бюджет'!H72+'[2]контракт'!H72</f>
        <v>0</v>
      </c>
      <c r="I72" s="94">
        <f>'[2]бюджет'!I72+'[2]контракт'!I72</f>
        <v>42</v>
      </c>
      <c r="J72" s="95"/>
      <c r="K72" s="256"/>
      <c r="L72" s="250"/>
      <c r="M72" s="263"/>
      <c r="N72" s="263"/>
      <c r="O72" s="263"/>
    </row>
    <row r="73" spans="1:15" ht="34.5" customHeight="1">
      <c r="A73" s="104" t="s">
        <v>138</v>
      </c>
      <c r="B73" s="92"/>
      <c r="C73" s="105"/>
      <c r="D73" s="86">
        <f>D61+D63+D65+D67+D69+D71</f>
        <v>2</v>
      </c>
      <c r="E73" s="106">
        <f>'[2]бюджет'!E73+'[2]контракт'!E73</f>
        <v>39</v>
      </c>
      <c r="F73" s="106">
        <f>'[2]бюджет'!F73+'[2]контракт'!F73</f>
        <v>51</v>
      </c>
      <c r="G73" s="106">
        <f>'[2]бюджет'!G73+'[2]контракт'!G73</f>
        <v>60</v>
      </c>
      <c r="H73" s="106">
        <f>'[2]бюджет'!H73+'[2]контракт'!H73</f>
        <v>10</v>
      </c>
      <c r="I73" s="107">
        <f>'[2]бюджет'!I73+'[2]контракт'!I73</f>
        <v>160</v>
      </c>
      <c r="J73" s="88"/>
      <c r="K73" s="92"/>
      <c r="L73" s="105"/>
      <c r="M73" s="82">
        <f>M61+M63+M65+M67+M69+M71</f>
        <v>14</v>
      </c>
      <c r="N73" s="82">
        <f>N61+N63+N65+N67+N69+N71</f>
        <v>43</v>
      </c>
      <c r="O73" s="108">
        <f>O61+O63+O65+O67+O69+O71</f>
        <v>57</v>
      </c>
    </row>
    <row r="74" spans="1:15" ht="36.75" customHeight="1">
      <c r="A74" s="259" t="s">
        <v>181</v>
      </c>
      <c r="B74" s="259"/>
      <c r="C74" s="259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</row>
    <row r="75" spans="1:15" ht="34.5" customHeight="1">
      <c r="A75" s="117" t="s">
        <v>37</v>
      </c>
      <c r="B75" s="256">
        <v>75</v>
      </c>
      <c r="C75" s="250" t="s">
        <v>182</v>
      </c>
      <c r="D75" s="86">
        <v>1</v>
      </c>
      <c r="E75" s="87">
        <f>'[2]бюджет'!E75+'[2]контракт'!E75</f>
        <v>5</v>
      </c>
      <c r="F75" s="87">
        <f>'[2]бюджет'!F75+'[2]контракт'!F75</f>
        <v>11</v>
      </c>
      <c r="G75" s="87">
        <f>'[2]бюджет'!G75+'[2]контракт'!G75</f>
        <v>12</v>
      </c>
      <c r="H75" s="87">
        <f>'[2]бюджет'!H75+'[2]контракт'!H75</f>
        <v>4</v>
      </c>
      <c r="I75" s="87">
        <f>'[2]бюджет'!I75+'[2]контракт'!I75</f>
        <v>32</v>
      </c>
      <c r="J75" s="88"/>
      <c r="K75" s="257">
        <v>15</v>
      </c>
      <c r="L75" s="260" t="s">
        <v>183</v>
      </c>
      <c r="M75" s="273">
        <f>'[2]контракт'!M75</f>
        <v>1</v>
      </c>
      <c r="N75" s="273">
        <f>'[2]контракт'!N75</f>
        <v>11</v>
      </c>
      <c r="O75" s="262">
        <f>'[2]бюджет'!O75+'[2]контракт'!O75</f>
        <v>12</v>
      </c>
    </row>
    <row r="76" spans="1:15" ht="30" customHeight="1">
      <c r="A76" s="118" t="s">
        <v>133</v>
      </c>
      <c r="B76" s="256"/>
      <c r="C76" s="250"/>
      <c r="D76" s="86"/>
      <c r="E76" s="94">
        <f>'[2]бюджет'!E76+'[2]контракт'!E76</f>
        <v>3</v>
      </c>
      <c r="F76" s="94">
        <f>'[2]бюджет'!F76+'[2]контракт'!F76</f>
        <v>6</v>
      </c>
      <c r="G76" s="94">
        <f>'[2]бюджет'!G76+'[2]контракт'!G76</f>
        <v>8</v>
      </c>
      <c r="H76" s="94">
        <f>'[2]бюджет'!H76+'[2]контракт'!H76</f>
        <v>0</v>
      </c>
      <c r="I76" s="94">
        <f>'[2]бюджет'!I76+'[2]контракт'!I76</f>
        <v>17</v>
      </c>
      <c r="J76" s="95"/>
      <c r="K76" s="258"/>
      <c r="L76" s="261"/>
      <c r="M76" s="274"/>
      <c r="N76" s="274"/>
      <c r="O76" s="263"/>
    </row>
    <row r="77" spans="1:15" ht="34.5" customHeight="1">
      <c r="A77" s="117" t="s">
        <v>41</v>
      </c>
      <c r="B77" s="92">
        <v>5</v>
      </c>
      <c r="C77" s="85" t="s">
        <v>42</v>
      </c>
      <c r="D77" s="86"/>
      <c r="E77" s="87">
        <f>'[2]бюджет'!E77+'[2]контракт'!E77</f>
        <v>2</v>
      </c>
      <c r="F77" s="87">
        <f>'[2]бюджет'!F77+'[2]контракт'!F77</f>
        <v>0</v>
      </c>
      <c r="G77" s="87">
        <f>'[2]бюджет'!G77+'[2]контракт'!G77</f>
        <v>0</v>
      </c>
      <c r="H77" s="87">
        <f>'[2]бюджет'!H77+'[2]контракт'!H77</f>
        <v>0</v>
      </c>
      <c r="I77" s="87">
        <f>'[2]бюджет'!I77+'[2]контракт'!I77</f>
        <v>2</v>
      </c>
      <c r="J77" s="88"/>
      <c r="K77" s="96"/>
      <c r="L77" s="85" t="s">
        <v>42</v>
      </c>
      <c r="M77" s="87">
        <f>'[2]бюджет'!M77+'[2]контракт'!M77</f>
        <v>0</v>
      </c>
      <c r="N77" s="87">
        <f>'[2]бюджет'!N77+'[2]контракт'!N77</f>
        <v>0</v>
      </c>
      <c r="O77" s="87">
        <f>'[2]бюджет'!O77+'[2]контракт'!O77</f>
        <v>0</v>
      </c>
    </row>
    <row r="78" spans="1:15" ht="45.75" customHeight="1">
      <c r="A78" s="83" t="s">
        <v>184</v>
      </c>
      <c r="B78" s="256">
        <v>30</v>
      </c>
      <c r="C78" s="250">
        <v>183</v>
      </c>
      <c r="D78" s="86"/>
      <c r="E78" s="87">
        <f>'[2]бюджет'!E78+'[2]контракт'!E78</f>
        <v>2</v>
      </c>
      <c r="F78" s="87">
        <f>'[2]бюджет'!F78+'[2]контракт'!F78</f>
        <v>8</v>
      </c>
      <c r="G78" s="87">
        <f>'[2]бюджет'!G78+'[2]контракт'!G78</f>
        <v>5</v>
      </c>
      <c r="H78" s="87">
        <f>'[2]бюджет'!H78+'[2]контракт'!H78</f>
        <v>0</v>
      </c>
      <c r="I78" s="87">
        <f>'[2]бюджет'!I78+'[2]контракт'!I78</f>
        <v>15</v>
      </c>
      <c r="J78" s="88"/>
      <c r="K78" s="257">
        <v>15</v>
      </c>
      <c r="L78" s="260">
        <v>183</v>
      </c>
      <c r="M78" s="262">
        <f>'[2]бюджет'!M78+'[2]контракт'!M78</f>
        <v>1</v>
      </c>
      <c r="N78" s="262">
        <f>'[2]бюджет'!N78+'[2]контракт'!N78</f>
        <v>8</v>
      </c>
      <c r="O78" s="262">
        <f>'[2]бюджет'!O78+'[2]контракт'!O78</f>
        <v>9</v>
      </c>
    </row>
    <row r="79" spans="1:15" ht="30" customHeight="1">
      <c r="A79" s="93" t="s">
        <v>133</v>
      </c>
      <c r="B79" s="256"/>
      <c r="C79" s="250"/>
      <c r="D79" s="86"/>
      <c r="E79" s="94">
        <f>'[2]бюджет'!E79+'[2]контракт'!E79</f>
        <v>2</v>
      </c>
      <c r="F79" s="94">
        <f>'[2]бюджет'!F79+'[2]контракт'!F79</f>
        <v>4</v>
      </c>
      <c r="G79" s="94">
        <f>'[2]бюджет'!G79+'[2]контракт'!G79</f>
        <v>4</v>
      </c>
      <c r="H79" s="94">
        <f>'[2]бюджет'!H79+'[2]контракт'!H79</f>
        <v>0</v>
      </c>
      <c r="I79" s="94">
        <f>'[2]бюджет'!I79+'[2]контракт'!I79</f>
        <v>10</v>
      </c>
      <c r="J79" s="95"/>
      <c r="K79" s="258"/>
      <c r="L79" s="261"/>
      <c r="M79" s="263"/>
      <c r="N79" s="263"/>
      <c r="O79" s="263"/>
    </row>
    <row r="80" spans="1:15" ht="66" customHeight="1">
      <c r="A80" s="83" t="s">
        <v>185</v>
      </c>
      <c r="B80" s="256">
        <v>560</v>
      </c>
      <c r="C80" s="250">
        <v>184</v>
      </c>
      <c r="D80" s="86">
        <v>7</v>
      </c>
      <c r="E80" s="87">
        <f>'[2]бюджет'!E80+'[2]контракт'!E80</f>
        <v>18</v>
      </c>
      <c r="F80" s="87">
        <f>'[2]бюджет'!F80+'[2]контракт'!F80</f>
        <v>76</v>
      </c>
      <c r="G80" s="87">
        <f>'[2]бюджет'!G80+'[2]контракт'!G80</f>
        <v>88</v>
      </c>
      <c r="H80" s="87">
        <f>'[2]бюджет'!H80+'[2]контракт'!H80</f>
        <v>8</v>
      </c>
      <c r="I80" s="87">
        <f>'[2]бюджет'!I80+'[2]контракт'!I80</f>
        <v>190</v>
      </c>
      <c r="J80" s="88"/>
      <c r="K80" s="257">
        <v>215</v>
      </c>
      <c r="L80" s="260">
        <v>184</v>
      </c>
      <c r="M80" s="262">
        <f>'[2]бюджет'!M80+'[2]контракт'!M80</f>
        <v>13</v>
      </c>
      <c r="N80" s="262">
        <f>'[2]бюджет'!N80+'[2]контракт'!N80</f>
        <v>59</v>
      </c>
      <c r="O80" s="262">
        <f>'[2]бюджет'!O80+'[2]контракт'!O80</f>
        <v>72</v>
      </c>
    </row>
    <row r="81" spans="1:15" ht="30" customHeight="1">
      <c r="A81" s="93" t="s">
        <v>133</v>
      </c>
      <c r="B81" s="256"/>
      <c r="C81" s="250"/>
      <c r="D81" s="86">
        <v>2</v>
      </c>
      <c r="E81" s="94">
        <f>'[2]бюджет'!E81+'[2]контракт'!E81</f>
        <v>12</v>
      </c>
      <c r="F81" s="94">
        <f>'[2]бюджет'!F81+'[2]контракт'!F81</f>
        <v>67</v>
      </c>
      <c r="G81" s="94">
        <f>'[2]бюджет'!G81+'[2]контракт'!G81</f>
        <v>78</v>
      </c>
      <c r="H81" s="94">
        <f>'[2]бюджет'!H81+'[2]контракт'!H81</f>
        <v>0</v>
      </c>
      <c r="I81" s="94">
        <f>'[2]бюджет'!I81+'[2]контракт'!I81</f>
        <v>157</v>
      </c>
      <c r="J81" s="95"/>
      <c r="K81" s="258"/>
      <c r="L81" s="261"/>
      <c r="M81" s="263"/>
      <c r="N81" s="263"/>
      <c r="O81" s="263"/>
    </row>
    <row r="82" spans="1:15" ht="34.5" customHeight="1">
      <c r="A82" s="117" t="s">
        <v>43</v>
      </c>
      <c r="B82" s="256">
        <v>30</v>
      </c>
      <c r="C82" s="250">
        <v>263</v>
      </c>
      <c r="D82" s="86"/>
      <c r="E82" s="87">
        <f>'[2]бюджет'!E82+'[2]контракт'!E82</f>
        <v>4</v>
      </c>
      <c r="F82" s="87">
        <f>'[2]бюджет'!F82+'[2]контракт'!F82</f>
        <v>3</v>
      </c>
      <c r="G82" s="87">
        <f>'[2]бюджет'!G82+'[2]контракт'!G82</f>
        <v>0</v>
      </c>
      <c r="H82" s="87">
        <f>'[2]бюджет'!H82+'[2]контракт'!H82</f>
        <v>0</v>
      </c>
      <c r="I82" s="87">
        <f>'[2]бюджет'!I82+'[2]контракт'!I82</f>
        <v>7</v>
      </c>
      <c r="J82" s="88"/>
      <c r="K82" s="257">
        <v>40</v>
      </c>
      <c r="L82" s="260">
        <v>263</v>
      </c>
      <c r="M82" s="262">
        <f>'[2]контракт'!M82</f>
        <v>10</v>
      </c>
      <c r="N82" s="262">
        <f>'[2]контракт'!N82</f>
        <v>17</v>
      </c>
      <c r="O82" s="262">
        <f>'[2]бюджет'!O82+'[2]контракт'!O82</f>
        <v>27</v>
      </c>
    </row>
    <row r="83" spans="1:15" ht="30" customHeight="1">
      <c r="A83" s="118" t="s">
        <v>133</v>
      </c>
      <c r="B83" s="256"/>
      <c r="C83" s="250"/>
      <c r="D83" s="86"/>
      <c r="E83" s="94">
        <f>'[2]бюджет'!E83+'[2]контракт'!E83</f>
        <v>4</v>
      </c>
      <c r="F83" s="94">
        <f>'[2]бюджет'!F83+'[2]контракт'!F83</f>
        <v>3</v>
      </c>
      <c r="G83" s="94">
        <f>'[2]бюджет'!G83+'[2]контракт'!G83</f>
        <v>0</v>
      </c>
      <c r="H83" s="94">
        <f>'[2]бюджет'!H83+'[2]контракт'!H83</f>
        <v>0</v>
      </c>
      <c r="I83" s="94">
        <f>'[2]бюджет'!I83+'[2]контракт'!I83</f>
        <v>7</v>
      </c>
      <c r="J83" s="95"/>
      <c r="K83" s="258"/>
      <c r="L83" s="261"/>
      <c r="M83" s="263"/>
      <c r="N83" s="263"/>
      <c r="O83" s="263"/>
    </row>
    <row r="84" spans="1:15" ht="34.5" customHeight="1">
      <c r="A84" s="104" t="s">
        <v>138</v>
      </c>
      <c r="B84" s="92"/>
      <c r="C84" s="105"/>
      <c r="D84" s="86">
        <f>D78+D80+D75</f>
        <v>8</v>
      </c>
      <c r="E84" s="106">
        <f>'[2]бюджет'!E84+'[2]контракт'!E84</f>
        <v>31</v>
      </c>
      <c r="F84" s="106">
        <f>'[2]бюджет'!F84+'[2]контракт'!F84</f>
        <v>98</v>
      </c>
      <c r="G84" s="106">
        <f>'[2]бюджет'!G84+'[2]контракт'!G84</f>
        <v>105</v>
      </c>
      <c r="H84" s="106">
        <f>'[2]бюджет'!H84+'[2]контракт'!H84</f>
        <v>12</v>
      </c>
      <c r="I84" s="107">
        <f>'[2]бюджет'!I84+'[2]контракт'!I84</f>
        <v>246</v>
      </c>
      <c r="J84" s="88"/>
      <c r="K84" s="92"/>
      <c r="L84" s="105"/>
      <c r="M84" s="82">
        <f>M75+M77+M78+M80+M82</f>
        <v>25</v>
      </c>
      <c r="N84" s="82">
        <f>N75+N77+N78+N80+N82</f>
        <v>95</v>
      </c>
      <c r="O84" s="108">
        <f>O75+O77+O78+O80+O82</f>
        <v>120</v>
      </c>
    </row>
    <row r="85" spans="1:15" ht="31.5" customHeight="1">
      <c r="A85" s="259" t="s">
        <v>186</v>
      </c>
      <c r="B85" s="259"/>
      <c r="C85" s="259"/>
      <c r="D85" s="259"/>
      <c r="E85" s="259"/>
      <c r="F85" s="259"/>
      <c r="G85" s="259"/>
      <c r="H85" s="259"/>
      <c r="I85" s="259"/>
      <c r="J85" s="259"/>
      <c r="K85" s="259"/>
      <c r="L85" s="259"/>
      <c r="M85" s="259"/>
      <c r="N85" s="259"/>
      <c r="O85" s="259"/>
    </row>
    <row r="86" spans="1:15" ht="34.5" customHeight="1">
      <c r="A86" s="117" t="s">
        <v>50</v>
      </c>
      <c r="B86" s="256">
        <v>10</v>
      </c>
      <c r="C86" s="250" t="s">
        <v>187</v>
      </c>
      <c r="D86" s="86"/>
      <c r="E86" s="87">
        <f>'[2]бюджет'!E86+'[2]контракт'!E86</f>
        <v>7</v>
      </c>
      <c r="F86" s="87">
        <f>'[2]бюджет'!F86+'[2]контракт'!F86</f>
        <v>6</v>
      </c>
      <c r="G86" s="87">
        <f>'[2]бюджет'!G86+'[2]контракт'!G86</f>
        <v>1</v>
      </c>
      <c r="H86" s="87">
        <f>'[2]бюджет'!H86+'[2]контракт'!H86</f>
        <v>0</v>
      </c>
      <c r="I86" s="87">
        <f>'[2]бюджет'!I86+'[2]контракт'!I86</f>
        <v>14</v>
      </c>
      <c r="J86" s="88"/>
      <c r="K86" s="256">
        <v>7</v>
      </c>
      <c r="L86" s="250" t="s">
        <v>188</v>
      </c>
      <c r="M86" s="275">
        <f>'[2]контракт'!M86</f>
        <v>4</v>
      </c>
      <c r="N86" s="275">
        <f>'[2]контракт'!N86</f>
        <v>8</v>
      </c>
      <c r="O86" s="275">
        <f>'[2]бюджет'!O86+'[2]контракт'!O86</f>
        <v>12</v>
      </c>
    </row>
    <row r="87" spans="1:15" ht="30" customHeight="1">
      <c r="A87" s="118" t="s">
        <v>133</v>
      </c>
      <c r="B87" s="256"/>
      <c r="C87" s="250"/>
      <c r="D87" s="86"/>
      <c r="E87" s="94">
        <f>'[2]бюджет'!E87+'[2]контракт'!E87</f>
        <v>6</v>
      </c>
      <c r="F87" s="94">
        <f>'[2]бюджет'!F87+'[2]контракт'!F87</f>
        <v>5</v>
      </c>
      <c r="G87" s="94">
        <f>'[2]бюджет'!G87+'[2]контракт'!G87</f>
        <v>1</v>
      </c>
      <c r="H87" s="94">
        <f>'[2]бюджет'!H87+'[2]контракт'!H87</f>
        <v>0</v>
      </c>
      <c r="I87" s="94">
        <f>'[2]бюджет'!I87+'[2]контракт'!I87</f>
        <v>12</v>
      </c>
      <c r="J87" s="95"/>
      <c r="K87" s="256"/>
      <c r="L87" s="250"/>
      <c r="M87" s="275"/>
      <c r="N87" s="275"/>
      <c r="O87" s="275"/>
    </row>
    <row r="88" spans="1:15" ht="34.5" customHeight="1">
      <c r="A88" s="83" t="s">
        <v>189</v>
      </c>
      <c r="B88" s="256">
        <v>50</v>
      </c>
      <c r="C88" s="250" t="s">
        <v>190</v>
      </c>
      <c r="D88" s="86">
        <v>2</v>
      </c>
      <c r="E88" s="87">
        <f>'[2]бюджет'!E88+'[2]контракт'!E88</f>
        <v>2</v>
      </c>
      <c r="F88" s="87">
        <f>'[2]бюджет'!F88+'[2]контракт'!F88</f>
        <v>6</v>
      </c>
      <c r="G88" s="87">
        <f>'[2]бюджет'!G88+'[2]контракт'!G88</f>
        <v>4</v>
      </c>
      <c r="H88" s="87">
        <f>'[2]бюджет'!H88+'[2]контракт'!H88</f>
        <v>0</v>
      </c>
      <c r="I88" s="87">
        <f>'[2]бюджет'!I88+'[2]контракт'!I88</f>
        <v>12</v>
      </c>
      <c r="J88" s="88"/>
      <c r="K88" s="256">
        <v>25</v>
      </c>
      <c r="L88" s="250" t="s">
        <v>191</v>
      </c>
      <c r="M88" s="275">
        <f>'[2]контракт'!M88</f>
        <v>4</v>
      </c>
      <c r="N88" s="275">
        <f>'[2]контракт'!N88</f>
        <v>0</v>
      </c>
      <c r="O88" s="275">
        <f>'[2]бюджет'!O88+'[2]контракт'!O88</f>
        <v>4</v>
      </c>
    </row>
    <row r="89" spans="1:15" ht="30" customHeight="1">
      <c r="A89" s="93" t="s">
        <v>133</v>
      </c>
      <c r="B89" s="256"/>
      <c r="C89" s="250"/>
      <c r="D89" s="86"/>
      <c r="E89" s="94">
        <f>'[2]бюджет'!E89+'[2]контракт'!E89</f>
        <v>0</v>
      </c>
      <c r="F89" s="94">
        <f>'[2]бюджет'!F89+'[2]контракт'!F89</f>
        <v>3</v>
      </c>
      <c r="G89" s="94">
        <f>'[2]бюджет'!G89+'[2]контракт'!G89</f>
        <v>0</v>
      </c>
      <c r="H89" s="94">
        <f>'[2]бюджет'!H89+'[2]контракт'!H89</f>
        <v>0</v>
      </c>
      <c r="I89" s="94">
        <f>'[2]бюджет'!I89+'[2]контракт'!I89</f>
        <v>3</v>
      </c>
      <c r="J89" s="95"/>
      <c r="K89" s="256"/>
      <c r="L89" s="250"/>
      <c r="M89" s="275"/>
      <c r="N89" s="275"/>
      <c r="O89" s="275"/>
    </row>
    <row r="90" spans="1:15" ht="48" customHeight="1">
      <c r="A90" s="83" t="s">
        <v>192</v>
      </c>
      <c r="B90" s="256">
        <v>560</v>
      </c>
      <c r="C90" s="250">
        <v>184</v>
      </c>
      <c r="D90" s="86"/>
      <c r="E90" s="87">
        <f>'[2]бюджет'!E90+'[2]контракт'!E90</f>
        <v>2</v>
      </c>
      <c r="F90" s="87">
        <f>'[2]бюджет'!F90+'[2]контракт'!F90</f>
        <v>5</v>
      </c>
      <c r="G90" s="87">
        <f>'[2]бюджет'!G90+'[2]контракт'!G90</f>
        <v>4</v>
      </c>
      <c r="H90" s="87">
        <f>'[2]бюджет'!H90+'[2]контракт'!H90</f>
        <v>0</v>
      </c>
      <c r="I90" s="87">
        <f>'[2]бюджет'!I90+'[2]контракт'!I90</f>
        <v>11</v>
      </c>
      <c r="J90" s="88"/>
      <c r="K90" s="92">
        <v>215</v>
      </c>
      <c r="L90" s="79">
        <v>184</v>
      </c>
      <c r="M90" s="91">
        <f>'[2]контракт'!M90</f>
        <v>6</v>
      </c>
      <c r="N90" s="91">
        <f>'[2]контракт'!N90</f>
        <v>5</v>
      </c>
      <c r="O90" s="91">
        <f>'[2]бюджет'!O90+'[2]контракт'!O90</f>
        <v>11</v>
      </c>
    </row>
    <row r="91" spans="1:15" ht="30" customHeight="1">
      <c r="A91" s="93" t="s">
        <v>133</v>
      </c>
      <c r="B91" s="256"/>
      <c r="C91" s="250"/>
      <c r="D91" s="86"/>
      <c r="E91" s="94">
        <f>'[2]бюджет'!E91+'[2]контракт'!E91</f>
        <v>0</v>
      </c>
      <c r="F91" s="94">
        <f>'[2]бюджет'!F91+'[2]контракт'!F91</f>
        <v>3</v>
      </c>
      <c r="G91" s="94">
        <f>'[2]бюджет'!G91+'[2]контракт'!G91</f>
        <v>3</v>
      </c>
      <c r="H91" s="94">
        <f>'[2]бюджет'!H91+'[2]контракт'!H91</f>
        <v>0</v>
      </c>
      <c r="I91" s="94">
        <f>'[2]бюджет'!I91+'[2]контракт'!I91</f>
        <v>6</v>
      </c>
      <c r="J91" s="95"/>
      <c r="K91" s="92"/>
      <c r="L91" s="79"/>
      <c r="M91" s="91"/>
      <c r="N91" s="91"/>
      <c r="O91" s="91"/>
    </row>
    <row r="92" spans="1:15" ht="34.5" customHeight="1">
      <c r="A92" s="104" t="s">
        <v>138</v>
      </c>
      <c r="B92" s="92"/>
      <c r="C92" s="105"/>
      <c r="D92" s="86">
        <f>D86+D88+D90</f>
        <v>2</v>
      </c>
      <c r="E92" s="106">
        <f>'[2]бюджет'!E92+'[2]контракт'!E92</f>
        <v>11</v>
      </c>
      <c r="F92" s="106">
        <f>'[2]бюджет'!F92+'[2]контракт'!F92</f>
        <v>17</v>
      </c>
      <c r="G92" s="106">
        <f>'[2]бюджет'!G92+'[2]контракт'!G92</f>
        <v>9</v>
      </c>
      <c r="H92" s="106">
        <f>'[2]бюджет'!H92+'[2]контракт'!H92</f>
        <v>0</v>
      </c>
      <c r="I92" s="107">
        <f>'[2]бюджет'!I92+'[2]контракт'!I92</f>
        <v>37</v>
      </c>
      <c r="J92" s="88"/>
      <c r="K92" s="92"/>
      <c r="L92" s="105"/>
      <c r="M92" s="82">
        <f>M86+M88+M90</f>
        <v>14</v>
      </c>
      <c r="N92" s="82">
        <f>N86+N88+N90</f>
        <v>13</v>
      </c>
      <c r="O92" s="108">
        <f>O86+O88+O90</f>
        <v>27</v>
      </c>
    </row>
    <row r="93" spans="1:15" ht="34.5" customHeight="1">
      <c r="A93" s="259" t="s">
        <v>193</v>
      </c>
      <c r="B93" s="259"/>
      <c r="C93" s="259"/>
      <c r="D93" s="259"/>
      <c r="E93" s="259"/>
      <c r="F93" s="259"/>
      <c r="G93" s="259"/>
      <c r="H93" s="259"/>
      <c r="I93" s="259"/>
      <c r="J93" s="259"/>
      <c r="K93" s="259"/>
      <c r="L93" s="259"/>
      <c r="M93" s="259"/>
      <c r="N93" s="259"/>
      <c r="O93" s="259"/>
    </row>
    <row r="94" spans="1:15" ht="34.5" customHeight="1">
      <c r="A94" s="98" t="s">
        <v>88</v>
      </c>
      <c r="B94" s="256">
        <v>100</v>
      </c>
      <c r="C94" s="250" t="s">
        <v>194</v>
      </c>
      <c r="D94" s="86">
        <v>1</v>
      </c>
      <c r="E94" s="87">
        <f>'[2]бюджет'!E94+'[2]контракт'!E94</f>
        <v>1</v>
      </c>
      <c r="F94" s="87">
        <f>'[2]бюджет'!F94+'[2]контракт'!F94</f>
        <v>3</v>
      </c>
      <c r="G94" s="87">
        <f>'[2]бюджет'!G94+'[2]контракт'!G94</f>
        <v>5</v>
      </c>
      <c r="H94" s="87">
        <f>'[2]бюджет'!H94+'[2]контракт'!H94</f>
        <v>4</v>
      </c>
      <c r="I94" s="87">
        <f>'[2]бюджет'!I94+'[2]контракт'!I94</f>
        <v>13</v>
      </c>
      <c r="J94" s="88"/>
      <c r="K94" s="257">
        <v>10</v>
      </c>
      <c r="L94" s="260">
        <v>103</v>
      </c>
      <c r="M94" s="262">
        <f>'[2]контракт'!M94</f>
        <v>3</v>
      </c>
      <c r="N94" s="262">
        <f>'[2]контракт'!N94</f>
        <v>4</v>
      </c>
      <c r="O94" s="262">
        <f>'[2]бюджет'!O94+'[2]контракт'!O94</f>
        <v>7</v>
      </c>
    </row>
    <row r="95" spans="1:15" ht="30" customHeight="1">
      <c r="A95" s="113" t="s">
        <v>133</v>
      </c>
      <c r="B95" s="256"/>
      <c r="C95" s="250"/>
      <c r="D95" s="86"/>
      <c r="E95" s="94">
        <f>'[2]бюджет'!E95+'[2]контракт'!E95</f>
        <v>0</v>
      </c>
      <c r="F95" s="94">
        <f>'[2]бюджет'!F95+'[2]контракт'!F95</f>
        <v>3</v>
      </c>
      <c r="G95" s="94">
        <f>'[2]бюджет'!G95+'[2]контракт'!G95</f>
        <v>0</v>
      </c>
      <c r="H95" s="94">
        <f>'[2]бюджет'!H95+'[2]контракт'!H95</f>
        <v>0</v>
      </c>
      <c r="I95" s="94">
        <f>'[2]бюджет'!I95+'[2]контракт'!I95</f>
        <v>3</v>
      </c>
      <c r="J95" s="95"/>
      <c r="K95" s="258"/>
      <c r="L95" s="261"/>
      <c r="M95" s="263"/>
      <c r="N95" s="263"/>
      <c r="O95" s="263"/>
    </row>
    <row r="96" spans="1:15" ht="30" customHeight="1">
      <c r="A96" s="83" t="s">
        <v>90</v>
      </c>
      <c r="B96" s="257">
        <v>20</v>
      </c>
      <c r="C96" s="265">
        <v>161</v>
      </c>
      <c r="D96" s="86">
        <v>1</v>
      </c>
      <c r="E96" s="87">
        <f>'[2]бюджет'!E96+'[2]контракт'!E96</f>
        <v>1</v>
      </c>
      <c r="F96" s="87">
        <f>'[2]бюджет'!F96+'[2]контракт'!F96</f>
        <v>0</v>
      </c>
      <c r="G96" s="87">
        <f>'[2]бюджет'!G96+'[2]контракт'!G96</f>
        <v>0</v>
      </c>
      <c r="H96" s="87">
        <f>'[2]бюджет'!H96+'[2]контракт'!H96</f>
        <v>0</v>
      </c>
      <c r="I96" s="87">
        <f>'[2]бюджет'!I96+'[2]контракт'!I96</f>
        <v>1</v>
      </c>
      <c r="J96" s="95"/>
      <c r="K96" s="122"/>
      <c r="L96" s="111"/>
      <c r="M96" s="112"/>
      <c r="N96" s="112"/>
      <c r="O96" s="112"/>
    </row>
    <row r="97" spans="1:15" ht="30" customHeight="1">
      <c r="A97" s="116" t="s">
        <v>133</v>
      </c>
      <c r="B97" s="258"/>
      <c r="C97" s="266"/>
      <c r="D97" s="86"/>
      <c r="E97" s="94">
        <f>'[2]бюджет'!E97+'[2]контракт'!E97</f>
        <v>0</v>
      </c>
      <c r="F97" s="94">
        <f>'[2]бюджет'!F97+'[2]контракт'!F97</f>
        <v>0</v>
      </c>
      <c r="G97" s="94">
        <f>'[2]бюджет'!G97+'[2]контракт'!G97</f>
        <v>0</v>
      </c>
      <c r="H97" s="94">
        <f>'[2]бюджет'!H97+'[2]контракт'!H97</f>
        <v>0</v>
      </c>
      <c r="I97" s="94">
        <f>'[2]бюджет'!I97+'[2]контракт'!I97</f>
        <v>0</v>
      </c>
      <c r="J97" s="95"/>
      <c r="K97" s="122"/>
      <c r="L97" s="111"/>
      <c r="M97" s="112"/>
      <c r="N97" s="112"/>
      <c r="O97" s="112"/>
    </row>
    <row r="98" spans="1:15" ht="44.25" customHeight="1">
      <c r="A98" s="83" t="s">
        <v>195</v>
      </c>
      <c r="B98" s="256">
        <v>560</v>
      </c>
      <c r="C98" s="250">
        <v>184</v>
      </c>
      <c r="D98" s="86"/>
      <c r="E98" s="87">
        <f>'[2]бюджет'!E98+'[2]контракт'!E98</f>
        <v>0</v>
      </c>
      <c r="F98" s="87">
        <f>'[2]бюджет'!F98+'[2]контракт'!F98</f>
        <v>5</v>
      </c>
      <c r="G98" s="87">
        <f>'[2]бюджет'!G98+'[2]контракт'!G98</f>
        <v>7</v>
      </c>
      <c r="H98" s="87">
        <f>'[2]бюджет'!H98+'[2]контракт'!H98</f>
        <v>2</v>
      </c>
      <c r="I98" s="87">
        <f>'[2]бюджет'!I98+'[2]контракт'!I98</f>
        <v>14</v>
      </c>
      <c r="J98" s="88"/>
      <c r="K98" s="257">
        <v>215</v>
      </c>
      <c r="L98" s="79">
        <v>184</v>
      </c>
      <c r="M98" s="91">
        <f>'[2]контракт'!M98</f>
        <v>0</v>
      </c>
      <c r="N98" s="91">
        <f>'[2]контракт'!N98</f>
        <v>5</v>
      </c>
      <c r="O98" s="91">
        <f>'[2]бюджет'!O98+'[2]контракт'!O98</f>
        <v>5</v>
      </c>
    </row>
    <row r="99" spans="1:15" ht="30" customHeight="1">
      <c r="A99" s="93" t="s">
        <v>133</v>
      </c>
      <c r="B99" s="256"/>
      <c r="C99" s="250"/>
      <c r="D99" s="86"/>
      <c r="E99" s="94">
        <f>'[2]бюджет'!E99+'[2]контракт'!E99</f>
        <v>0</v>
      </c>
      <c r="F99" s="94">
        <f>'[2]бюджет'!F99+'[2]контракт'!F99</f>
        <v>4</v>
      </c>
      <c r="G99" s="94">
        <f>'[2]бюджет'!G99+'[2]контракт'!G99</f>
        <v>3</v>
      </c>
      <c r="H99" s="94">
        <f>'[2]бюджет'!H99+'[2]контракт'!H99</f>
        <v>0</v>
      </c>
      <c r="I99" s="94">
        <f>'[2]бюджет'!I99+'[2]контракт'!I99</f>
        <v>7</v>
      </c>
      <c r="J99" s="95"/>
      <c r="K99" s="258"/>
      <c r="L99" s="79"/>
      <c r="M99" s="91"/>
      <c r="N99" s="91"/>
      <c r="O99" s="91">
        <f>M99+N99</f>
        <v>0</v>
      </c>
    </row>
    <row r="100" spans="1:15" ht="40.5" customHeight="1">
      <c r="A100" s="117" t="s">
        <v>196</v>
      </c>
      <c r="B100" s="92">
        <v>60</v>
      </c>
      <c r="C100" s="123">
        <v>185</v>
      </c>
      <c r="D100" s="86">
        <v>2</v>
      </c>
      <c r="E100" s="87">
        <f>'[2]бюджет'!E100+'[2]контракт'!E100</f>
        <v>5</v>
      </c>
      <c r="F100" s="87">
        <f>'[2]бюджет'!F100+'[2]контракт'!F100</f>
        <v>9</v>
      </c>
      <c r="G100" s="87">
        <f>'[2]бюджет'!G100+'[2]контракт'!G100</f>
        <v>4</v>
      </c>
      <c r="H100" s="87">
        <f>'[2]бюджет'!H100+'[2]контракт'!H100</f>
        <v>1</v>
      </c>
      <c r="I100" s="87">
        <f>'[2]бюджет'!I100+'[2]контракт'!I100</f>
        <v>19</v>
      </c>
      <c r="J100" s="88"/>
      <c r="K100" s="92">
        <v>50</v>
      </c>
      <c r="L100" s="79">
        <v>185</v>
      </c>
      <c r="M100" s="91">
        <f>'[2]бюджет'!M100+'[2]контракт'!M100</f>
        <v>0</v>
      </c>
      <c r="N100" s="91">
        <f>'[2]бюджет'!N100+'[2]контракт'!N100</f>
        <v>8</v>
      </c>
      <c r="O100" s="91">
        <f>'[2]бюджет'!O100+'[2]контракт'!O100</f>
        <v>8</v>
      </c>
    </row>
    <row r="101" spans="1:15" ht="37.5" customHeight="1">
      <c r="A101" s="118" t="s">
        <v>133</v>
      </c>
      <c r="B101" s="101"/>
      <c r="C101" s="123"/>
      <c r="D101" s="124"/>
      <c r="E101" s="94">
        <f>'[2]бюджет'!E101+'[2]контракт'!E101</f>
        <v>2</v>
      </c>
      <c r="F101" s="94">
        <f>'[2]бюджет'!F101+'[2]контракт'!F101</f>
        <v>6</v>
      </c>
      <c r="G101" s="94">
        <f>'[2]бюджет'!G101+'[2]контракт'!G101</f>
        <v>1</v>
      </c>
      <c r="H101" s="94">
        <f>'[2]бюджет'!H101+'[2]контракт'!H101</f>
        <v>0</v>
      </c>
      <c r="I101" s="94">
        <f>'[2]бюджет'!I101+'[2]контракт'!I101</f>
        <v>9</v>
      </c>
      <c r="J101" s="125"/>
      <c r="K101" s="101"/>
      <c r="L101" s="109"/>
      <c r="M101" s="110"/>
      <c r="N101" s="110"/>
      <c r="O101" s="110"/>
    </row>
    <row r="102" spans="1:15" ht="39.75" customHeight="1" thickBot="1">
      <c r="A102" s="126" t="s">
        <v>138</v>
      </c>
      <c r="B102" s="127"/>
      <c r="C102" s="128"/>
      <c r="D102" s="129">
        <f>D94+D98+D100+D96</f>
        <v>4</v>
      </c>
      <c r="E102" s="130">
        <f>'[2]бюджет'!E102+'[2]контракт'!E102</f>
        <v>7</v>
      </c>
      <c r="F102" s="130">
        <f>'[2]бюджет'!F102+'[2]контракт'!F102</f>
        <v>17</v>
      </c>
      <c r="G102" s="130">
        <f>'[2]бюджет'!G102+'[2]контракт'!G102</f>
        <v>16</v>
      </c>
      <c r="H102" s="130">
        <f>'[2]бюджет'!H102+'[2]контракт'!H102</f>
        <v>7</v>
      </c>
      <c r="I102" s="131">
        <f>'[2]бюджет'!I102+'[2]контракт'!I102</f>
        <v>47</v>
      </c>
      <c r="J102" s="132"/>
      <c r="K102" s="127"/>
      <c r="L102" s="128"/>
      <c r="M102" s="133">
        <f>M94+M98+M100</f>
        <v>3</v>
      </c>
      <c r="N102" s="133">
        <f>N94+N98+N100</f>
        <v>17</v>
      </c>
      <c r="O102" s="134">
        <f>O94+O98+O100</f>
        <v>20</v>
      </c>
    </row>
    <row r="103" spans="1:15" ht="37.5" customHeight="1" thickTop="1">
      <c r="A103" s="135" t="s">
        <v>197</v>
      </c>
      <c r="B103" s="136"/>
      <c r="C103" s="137"/>
      <c r="D103" s="138"/>
      <c r="E103" s="139">
        <f>E9+E16+E18+E20+E24+E26+E28+E30+E32+E36+E38+E40+E46+E48+E50+E52+E54+E56+E58+E62+E64+E66+E68+E70+E72+E76+E79+E81+E83+E87+E89+E91+E95+E99+E101</f>
        <v>107</v>
      </c>
      <c r="F103" s="139">
        <f>F9+F16+F18+F20+F24+F26+F28+F30+F32+F36+F38+F40+F46+F48+F50+F52+F54+F56+F58+F62+F64+F66+F68+F70+F72+F76+F79+F81+F83+F87+F89+F91+F95+F99+F101</f>
        <v>239</v>
      </c>
      <c r="G103" s="139">
        <f>G9+G16+G18+G20+G24+G26+G28+G30+G32+G36+G38+G40+G46+G48+G50+G52+G54+G56+G58+G62+G64+G66+G68+G70+G72+G76+G79+G81+G83+G87+G89+G91+G95+G99+G101</f>
        <v>290</v>
      </c>
      <c r="H103" s="140">
        <f>H9+H16+H18+H20+H24+H26+H28+H30+H32+H36+H38+H40+H46+H48+H50+H52+H54+H56+H58+H62+H64+H66+H68+H70+H72+H76+H79+H81+H83+H87+H89+H91+H95+H99+H101</f>
        <v>0</v>
      </c>
      <c r="I103" s="139">
        <f>I9+I16+I18+I20+I24+I26+I28+I30+I32+I36+I38+I40+I46+I48+I50+I52+I54+I56+I58+I62+I64+I66+I68+I70+I72+I76+I79+I81+I83+I87+I89+I91+I95+I99+I101</f>
        <v>636</v>
      </c>
      <c r="J103" s="141"/>
      <c r="K103" s="103"/>
      <c r="L103" s="142"/>
      <c r="M103" s="143"/>
      <c r="N103" s="143"/>
      <c r="O103" s="143"/>
    </row>
    <row r="104" spans="1:16" ht="44.25" customHeight="1">
      <c r="A104" s="279" t="s">
        <v>198</v>
      </c>
      <c r="B104" s="279"/>
      <c r="C104" s="279"/>
      <c r="D104" s="144">
        <f aca="true" t="shared" si="0" ref="D104:I104">D12+D21+D33+D43+D59+D73+D84+D92+D102</f>
        <v>36</v>
      </c>
      <c r="E104" s="145">
        <f t="shared" si="0"/>
        <v>239</v>
      </c>
      <c r="F104" s="145">
        <f t="shared" si="0"/>
        <v>384</v>
      </c>
      <c r="G104" s="145">
        <f t="shared" si="0"/>
        <v>438</v>
      </c>
      <c r="H104" s="145">
        <f t="shared" si="0"/>
        <v>148</v>
      </c>
      <c r="I104" s="145">
        <f t="shared" si="0"/>
        <v>1209</v>
      </c>
      <c r="J104" s="141"/>
      <c r="K104" s="92"/>
      <c r="L104" s="105"/>
      <c r="M104" s="145">
        <f>M12+M21+M33+M43+M59+M73+M84+M92+M102</f>
        <v>196</v>
      </c>
      <c r="N104" s="145">
        <f>N12+N21+N33+N43+N59+N73+N84+N92+N102</f>
        <v>256</v>
      </c>
      <c r="O104" s="145">
        <f>O12+O21+O33+O43+O59+O73+O84+O92+O102</f>
        <v>452</v>
      </c>
      <c r="P104" s="146">
        <f>I104+O104</f>
        <v>1661</v>
      </c>
    </row>
    <row r="105" spans="1:15" ht="41.25" customHeight="1">
      <c r="A105" s="147" t="s">
        <v>199</v>
      </c>
      <c r="B105" s="148"/>
      <c r="C105" s="85" t="s">
        <v>111</v>
      </c>
      <c r="D105" s="149"/>
      <c r="E105" s="150"/>
      <c r="F105" s="106"/>
      <c r="G105" s="106">
        <v>0</v>
      </c>
      <c r="H105" s="151"/>
      <c r="I105" s="82">
        <f>E105+F105+G105+H105</f>
        <v>0</v>
      </c>
      <c r="J105" s="152"/>
      <c r="K105" s="153"/>
      <c r="L105" s="154"/>
      <c r="M105" s="155"/>
      <c r="N105" s="155"/>
      <c r="O105" s="155"/>
    </row>
    <row r="106" spans="1:9" ht="36" customHeight="1">
      <c r="A106" s="147" t="s">
        <v>200</v>
      </c>
      <c r="B106" s="148"/>
      <c r="C106" s="85">
        <v>103</v>
      </c>
      <c r="D106" s="149"/>
      <c r="E106" s="156"/>
      <c r="F106" s="82">
        <v>0</v>
      </c>
      <c r="G106" s="106">
        <v>1</v>
      </c>
      <c r="H106" s="151"/>
      <c r="I106" s="82">
        <f>E106+F106+G106+H106</f>
        <v>1</v>
      </c>
    </row>
    <row r="107" spans="1:15" ht="34.5" customHeight="1">
      <c r="A107" s="159" t="s">
        <v>201</v>
      </c>
      <c r="B107" s="148"/>
      <c r="C107" s="160">
        <v>184</v>
      </c>
      <c r="D107" s="149"/>
      <c r="E107" s="156"/>
      <c r="F107" s="156"/>
      <c r="G107" s="151"/>
      <c r="H107" s="151"/>
      <c r="I107" s="82">
        <f>E107+F107+G107+H107</f>
        <v>0</v>
      </c>
      <c r="K107" s="89"/>
      <c r="L107" s="85" t="s">
        <v>92</v>
      </c>
      <c r="M107" s="106">
        <v>0</v>
      </c>
      <c r="N107" s="106">
        <v>2</v>
      </c>
      <c r="O107" s="161">
        <f>M107+N107</f>
        <v>2</v>
      </c>
    </row>
    <row r="108" spans="1:16" ht="46.5" customHeight="1">
      <c r="A108" s="276" t="s">
        <v>202</v>
      </c>
      <c r="B108" s="277"/>
      <c r="C108" s="278"/>
      <c r="D108" s="162"/>
      <c r="E108" s="82">
        <f>SUM(E105:E106)</f>
        <v>0</v>
      </c>
      <c r="F108" s="82">
        <f>SUM(F105:F106)</f>
        <v>0</v>
      </c>
      <c r="G108" s="82">
        <f>SUM(G105:G106)</f>
        <v>1</v>
      </c>
      <c r="H108" s="82">
        <f>SUM(H105:H106)</f>
        <v>0</v>
      </c>
      <c r="I108" s="108">
        <f>E108+F108+G108+H108</f>
        <v>1</v>
      </c>
      <c r="P108" s="146">
        <f>P104+I108+O107</f>
        <v>1664</v>
      </c>
    </row>
  </sheetData>
  <sheetProtection/>
  <mergeCells count="247">
    <mergeCell ref="C67:C68"/>
    <mergeCell ref="C65:C66"/>
    <mergeCell ref="K51:K52"/>
    <mergeCell ref="A93:O93"/>
    <mergeCell ref="B41:B42"/>
    <mergeCell ref="B65:B68"/>
    <mergeCell ref="C71:C72"/>
    <mergeCell ref="B47:B48"/>
    <mergeCell ref="C47:C48"/>
    <mergeCell ref="B71:B72"/>
    <mergeCell ref="B69:B70"/>
    <mergeCell ref="C69:C70"/>
    <mergeCell ref="K35:K36"/>
    <mergeCell ref="K37:K38"/>
    <mergeCell ref="K39:K40"/>
    <mergeCell ref="K45:K46"/>
    <mergeCell ref="K31:K32"/>
    <mergeCell ref="K47:K48"/>
    <mergeCell ref="O94:O95"/>
    <mergeCell ref="K94:K95"/>
    <mergeCell ref="B98:B99"/>
    <mergeCell ref="C98:C99"/>
    <mergeCell ref="C94:C95"/>
    <mergeCell ref="L94:L95"/>
    <mergeCell ref="M94:M95"/>
    <mergeCell ref="K98:K99"/>
    <mergeCell ref="B94:B95"/>
    <mergeCell ref="B96:B97"/>
    <mergeCell ref="L88:L89"/>
    <mergeCell ref="A108:C108"/>
    <mergeCell ref="N94:N95"/>
    <mergeCell ref="A104:C104"/>
    <mergeCell ref="B90:B91"/>
    <mergeCell ref="C90:C91"/>
    <mergeCell ref="B88:B89"/>
    <mergeCell ref="C88:C89"/>
    <mergeCell ref="C96:C97"/>
    <mergeCell ref="M88:M89"/>
    <mergeCell ref="N88:N89"/>
    <mergeCell ref="O88:O89"/>
    <mergeCell ref="A85:O85"/>
    <mergeCell ref="B86:B87"/>
    <mergeCell ref="C86:C87"/>
    <mergeCell ref="K86:K87"/>
    <mergeCell ref="L86:L87"/>
    <mergeCell ref="M86:M87"/>
    <mergeCell ref="K88:K89"/>
    <mergeCell ref="O86:O87"/>
    <mergeCell ref="B78:B79"/>
    <mergeCell ref="B80:B81"/>
    <mergeCell ref="K78:K79"/>
    <mergeCell ref="B82:B83"/>
    <mergeCell ref="C82:C83"/>
    <mergeCell ref="C80:C81"/>
    <mergeCell ref="C78:C79"/>
    <mergeCell ref="K80:K81"/>
    <mergeCell ref="M82:M83"/>
    <mergeCell ref="K82:K83"/>
    <mergeCell ref="L82:L83"/>
    <mergeCell ref="N82:N83"/>
    <mergeCell ref="N80:N81"/>
    <mergeCell ref="O80:O81"/>
    <mergeCell ref="L80:L81"/>
    <mergeCell ref="M80:M81"/>
    <mergeCell ref="N86:N87"/>
    <mergeCell ref="A74:O74"/>
    <mergeCell ref="B75:B76"/>
    <mergeCell ref="N75:N76"/>
    <mergeCell ref="N78:N79"/>
    <mergeCell ref="O78:O79"/>
    <mergeCell ref="O75:O76"/>
    <mergeCell ref="M78:M79"/>
    <mergeCell ref="L78:L79"/>
    <mergeCell ref="O82:O83"/>
    <mergeCell ref="C75:C76"/>
    <mergeCell ref="K75:K76"/>
    <mergeCell ref="M75:M76"/>
    <mergeCell ref="K71:K72"/>
    <mergeCell ref="L71:L72"/>
    <mergeCell ref="L75:L76"/>
    <mergeCell ref="O67:O68"/>
    <mergeCell ref="L65:L66"/>
    <mergeCell ref="M65:M66"/>
    <mergeCell ref="N65:N66"/>
    <mergeCell ref="K65:K68"/>
    <mergeCell ref="M71:M72"/>
    <mergeCell ref="N69:N70"/>
    <mergeCell ref="M69:M70"/>
    <mergeCell ref="N71:N72"/>
    <mergeCell ref="O71:O72"/>
    <mergeCell ref="M63:M64"/>
    <mergeCell ref="N57:N58"/>
    <mergeCell ref="N61:N62"/>
    <mergeCell ref="O57:O58"/>
    <mergeCell ref="K69:K70"/>
    <mergeCell ref="L69:L70"/>
    <mergeCell ref="O65:O66"/>
    <mergeCell ref="L67:L68"/>
    <mergeCell ref="M67:M68"/>
    <mergeCell ref="N67:N68"/>
    <mergeCell ref="L57:L58"/>
    <mergeCell ref="O61:O62"/>
    <mergeCell ref="M61:M62"/>
    <mergeCell ref="M57:M58"/>
    <mergeCell ref="O69:O70"/>
    <mergeCell ref="K55:K56"/>
    <mergeCell ref="K57:K58"/>
    <mergeCell ref="K61:K62"/>
    <mergeCell ref="K63:K64"/>
    <mergeCell ref="O63:O64"/>
    <mergeCell ref="B63:B64"/>
    <mergeCell ref="C63:C64"/>
    <mergeCell ref="L63:L64"/>
    <mergeCell ref="N63:N64"/>
    <mergeCell ref="A60:O60"/>
    <mergeCell ref="B57:B58"/>
    <mergeCell ref="B61:B62"/>
    <mergeCell ref="C61:C62"/>
    <mergeCell ref="C57:C58"/>
    <mergeCell ref="D57:D58"/>
    <mergeCell ref="L61:L62"/>
    <mergeCell ref="O53:O54"/>
    <mergeCell ref="B55:B56"/>
    <mergeCell ref="C55:C56"/>
    <mergeCell ref="L55:L56"/>
    <mergeCell ref="M55:M56"/>
    <mergeCell ref="N55:N56"/>
    <mergeCell ref="O55:O56"/>
    <mergeCell ref="B53:B54"/>
    <mergeCell ref="C53:C54"/>
    <mergeCell ref="O51:O52"/>
    <mergeCell ref="B51:B52"/>
    <mergeCell ref="C51:C52"/>
    <mergeCell ref="L51:L52"/>
    <mergeCell ref="M51:M52"/>
    <mergeCell ref="K53:K54"/>
    <mergeCell ref="L53:L54"/>
    <mergeCell ref="N51:N52"/>
    <mergeCell ref="M53:M54"/>
    <mergeCell ref="N53:N54"/>
    <mergeCell ref="O45:O46"/>
    <mergeCell ref="N49:N50"/>
    <mergeCell ref="O49:O50"/>
    <mergeCell ref="M49:M50"/>
    <mergeCell ref="N47:N48"/>
    <mergeCell ref="O47:O48"/>
    <mergeCell ref="L47:L48"/>
    <mergeCell ref="B49:B50"/>
    <mergeCell ref="C49:C50"/>
    <mergeCell ref="L49:L50"/>
    <mergeCell ref="K49:K50"/>
    <mergeCell ref="M47:M48"/>
    <mergeCell ref="N39:N40"/>
    <mergeCell ref="O39:O40"/>
    <mergeCell ref="A44:O44"/>
    <mergeCell ref="B45:B46"/>
    <mergeCell ref="C45:C46"/>
    <mergeCell ref="L45:L46"/>
    <mergeCell ref="M45:M46"/>
    <mergeCell ref="N45:N46"/>
    <mergeCell ref="M39:M40"/>
    <mergeCell ref="C41:C42"/>
    <mergeCell ref="B37:B38"/>
    <mergeCell ref="C37:C38"/>
    <mergeCell ref="L37:L38"/>
    <mergeCell ref="B39:B40"/>
    <mergeCell ref="C39:C40"/>
    <mergeCell ref="L39:L40"/>
    <mergeCell ref="M37:M38"/>
    <mergeCell ref="A34:O34"/>
    <mergeCell ref="B35:B36"/>
    <mergeCell ref="C35:C36"/>
    <mergeCell ref="L35:L36"/>
    <mergeCell ref="M35:M36"/>
    <mergeCell ref="N35:N36"/>
    <mergeCell ref="O35:O36"/>
    <mergeCell ref="N37:N38"/>
    <mergeCell ref="O37:O38"/>
    <mergeCell ref="O29:O30"/>
    <mergeCell ref="B31:B32"/>
    <mergeCell ref="C31:C32"/>
    <mergeCell ref="L31:L32"/>
    <mergeCell ref="M31:M32"/>
    <mergeCell ref="N31:N32"/>
    <mergeCell ref="O31:O32"/>
    <mergeCell ref="B29:B30"/>
    <mergeCell ref="C29:C30"/>
    <mergeCell ref="O25:O26"/>
    <mergeCell ref="K29:K30"/>
    <mergeCell ref="L29:L30"/>
    <mergeCell ref="M25:M26"/>
    <mergeCell ref="C25:C26"/>
    <mergeCell ref="K25:K26"/>
    <mergeCell ref="L25:L26"/>
    <mergeCell ref="M29:M30"/>
    <mergeCell ref="M27:M28"/>
    <mergeCell ref="N29:N30"/>
    <mergeCell ref="K23:K24"/>
    <mergeCell ref="O23:O24"/>
    <mergeCell ref="N27:N28"/>
    <mergeCell ref="O27:O28"/>
    <mergeCell ref="B25:B26"/>
    <mergeCell ref="B27:B28"/>
    <mergeCell ref="C27:C28"/>
    <mergeCell ref="K27:K28"/>
    <mergeCell ref="L27:L28"/>
    <mergeCell ref="N25:N26"/>
    <mergeCell ref="B15:B16"/>
    <mergeCell ref="C15:C16"/>
    <mergeCell ref="L15:L16"/>
    <mergeCell ref="O19:O20"/>
    <mergeCell ref="A22:O22"/>
    <mergeCell ref="B23:B24"/>
    <mergeCell ref="C23:C24"/>
    <mergeCell ref="L23:L24"/>
    <mergeCell ref="M23:M24"/>
    <mergeCell ref="N23:N24"/>
    <mergeCell ref="B8:B9"/>
    <mergeCell ref="C8:C9"/>
    <mergeCell ref="A13:O13"/>
    <mergeCell ref="K10:K11"/>
    <mergeCell ref="L19:L20"/>
    <mergeCell ref="O15:O16"/>
    <mergeCell ref="B17:B18"/>
    <mergeCell ref="C17:C18"/>
    <mergeCell ref="L17:L18"/>
    <mergeCell ref="O17:O18"/>
    <mergeCell ref="K2:K3"/>
    <mergeCell ref="L2:L3"/>
    <mergeCell ref="M2:N2"/>
    <mergeCell ref="O2:O3"/>
    <mergeCell ref="B19:B20"/>
    <mergeCell ref="C19:C20"/>
    <mergeCell ref="K15:K16"/>
    <mergeCell ref="K17:K18"/>
    <mergeCell ref="K19:K20"/>
    <mergeCell ref="A4:O4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 verticalCentered="1"/>
  <pageMargins left="0.3937007874015748" right="0" top="0" bottom="0" header="0.5118110236220472" footer="0"/>
  <pageSetup horizontalDpi="600" verticalDpi="600" orientation="portrait" paperSize="9" scale="50" r:id="rId1"/>
  <rowBreaks count="2" manualBreakCount="2">
    <brk id="43" max="255" man="1"/>
    <brk id="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M47"/>
  <sheetViews>
    <sheetView view="pageBreakPreview" zoomScale="45" zoomScaleNormal="50" zoomScaleSheetLayoutView="45" zoomScalePageLayoutView="0" workbookViewId="0" topLeftCell="A22">
      <selection activeCell="C42" sqref="C42"/>
    </sheetView>
  </sheetViews>
  <sheetFormatPr defaultColWidth="9.00390625" defaultRowHeight="12.75"/>
  <cols>
    <col min="1" max="1" width="135.375" style="165" customWidth="1"/>
    <col min="2" max="2" width="26.875" style="165" customWidth="1"/>
    <col min="3" max="3" width="21.375" style="165" customWidth="1"/>
    <col min="4" max="4" width="17.00390625" style="165" customWidth="1"/>
    <col min="5" max="5" width="14.75390625" style="165" customWidth="1"/>
    <col min="6" max="6" width="12.125" style="165" customWidth="1"/>
    <col min="7" max="7" width="18.375" style="165" customWidth="1"/>
    <col min="8" max="8" width="26.375" style="165" customWidth="1"/>
    <col min="9" max="9" width="19.625" style="165" customWidth="1"/>
    <col min="10" max="10" width="15.25390625" style="165" customWidth="1"/>
    <col min="11" max="11" width="30.25390625" style="165" customWidth="1"/>
    <col min="12" max="12" width="33.875" style="165" customWidth="1"/>
    <col min="13" max="13" width="31.00390625" style="165" customWidth="1"/>
    <col min="14" max="14" width="12.125" style="165" customWidth="1"/>
    <col min="15" max="16384" width="9.125" style="165" customWidth="1"/>
  </cols>
  <sheetData>
    <row r="1" ht="3" customHeight="1"/>
    <row r="2" spans="1:13" ht="46.5" customHeight="1">
      <c r="A2" s="300" t="s">
        <v>203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</row>
    <row r="3" spans="1:13" ht="48" customHeight="1">
      <c r="A3" s="301" t="s">
        <v>204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</row>
    <row r="4" spans="1:13" ht="11.25" customHeight="1" thickBo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</row>
    <row r="5" spans="1:13" ht="36" customHeight="1" thickBot="1">
      <c r="A5" s="302" t="s">
        <v>205</v>
      </c>
      <c r="B5" s="304" t="s">
        <v>5</v>
      </c>
      <c r="C5" s="306" t="s">
        <v>206</v>
      </c>
      <c r="D5" s="308" t="s">
        <v>207</v>
      </c>
      <c r="E5" s="309"/>
      <c r="F5" s="309"/>
      <c r="G5" s="309"/>
      <c r="H5" s="310"/>
      <c r="I5" s="311" t="s">
        <v>208</v>
      </c>
      <c r="J5" s="313" t="s">
        <v>209</v>
      </c>
      <c r="K5" s="293" t="s">
        <v>210</v>
      </c>
      <c r="L5" s="293" t="s">
        <v>211</v>
      </c>
      <c r="M5" s="298" t="s">
        <v>212</v>
      </c>
    </row>
    <row r="6" spans="1:13" ht="85.5" customHeight="1" thickBot="1">
      <c r="A6" s="303"/>
      <c r="B6" s="305"/>
      <c r="C6" s="307"/>
      <c r="D6" s="167" t="s">
        <v>213</v>
      </c>
      <c r="E6" s="168" t="s">
        <v>214</v>
      </c>
      <c r="F6" s="169" t="s">
        <v>215</v>
      </c>
      <c r="G6" s="169" t="s">
        <v>216</v>
      </c>
      <c r="H6" s="170" t="s">
        <v>217</v>
      </c>
      <c r="I6" s="312"/>
      <c r="J6" s="314"/>
      <c r="K6" s="294"/>
      <c r="L6" s="294"/>
      <c r="M6" s="299"/>
    </row>
    <row r="7" spans="1:13" ht="48" customHeight="1">
      <c r="A7" s="171" t="s">
        <v>256</v>
      </c>
      <c r="B7" s="172" t="s">
        <v>218</v>
      </c>
      <c r="C7" s="173" t="s">
        <v>22</v>
      </c>
      <c r="D7" s="174"/>
      <c r="E7" s="174"/>
      <c r="F7" s="175"/>
      <c r="G7" s="175"/>
      <c r="H7" s="176">
        <f>D7+E7+F7+G7</f>
        <v>0</v>
      </c>
      <c r="I7" s="177"/>
      <c r="J7" s="177">
        <v>2</v>
      </c>
      <c r="K7" s="178">
        <f aca="true" t="shared" si="0" ref="K7:K31">I7+J7</f>
        <v>2</v>
      </c>
      <c r="L7" s="179">
        <f aca="true" t="shared" si="1" ref="L7:L12">H7+K7</f>
        <v>2</v>
      </c>
      <c r="M7" s="180"/>
    </row>
    <row r="8" spans="1:13" ht="45" customHeight="1">
      <c r="A8" s="181" t="s">
        <v>219</v>
      </c>
      <c r="B8" s="182" t="s">
        <v>220</v>
      </c>
      <c r="C8" s="183" t="s">
        <v>30</v>
      </c>
      <c r="D8" s="184"/>
      <c r="E8" s="184">
        <v>0</v>
      </c>
      <c r="F8" s="184"/>
      <c r="G8" s="185">
        <v>7</v>
      </c>
      <c r="H8" s="176">
        <f>D8+E8+F8+G8</f>
        <v>7</v>
      </c>
      <c r="I8" s="177"/>
      <c r="J8" s="177">
        <v>5</v>
      </c>
      <c r="K8" s="178">
        <f t="shared" si="0"/>
        <v>5</v>
      </c>
      <c r="L8" s="186">
        <f t="shared" si="1"/>
        <v>12</v>
      </c>
      <c r="M8" s="187"/>
    </row>
    <row r="9" spans="1:13" ht="45" customHeight="1">
      <c r="A9" s="188" t="s">
        <v>221</v>
      </c>
      <c r="B9" s="281" t="s">
        <v>222</v>
      </c>
      <c r="C9" s="291" t="s">
        <v>145</v>
      </c>
      <c r="D9" s="174"/>
      <c r="E9" s="174">
        <v>0</v>
      </c>
      <c r="F9" s="174">
        <v>2</v>
      </c>
      <c r="G9" s="175"/>
      <c r="H9" s="176">
        <f>D9+E9+F9+G9</f>
        <v>2</v>
      </c>
      <c r="I9" s="190"/>
      <c r="J9" s="190"/>
      <c r="K9" s="178">
        <f t="shared" si="0"/>
        <v>0</v>
      </c>
      <c r="L9" s="179">
        <f t="shared" si="1"/>
        <v>2</v>
      </c>
      <c r="M9" s="187"/>
    </row>
    <row r="10" spans="1:13" ht="61.5" customHeight="1">
      <c r="A10" s="191" t="s">
        <v>223</v>
      </c>
      <c r="B10" s="281"/>
      <c r="C10" s="287"/>
      <c r="D10" s="184"/>
      <c r="E10" s="184"/>
      <c r="F10" s="184"/>
      <c r="G10" s="185"/>
      <c r="H10" s="176">
        <f>D10+E10+F10+G10</f>
        <v>0</v>
      </c>
      <c r="I10" s="192"/>
      <c r="J10" s="192"/>
      <c r="K10" s="178">
        <f t="shared" si="0"/>
        <v>0</v>
      </c>
      <c r="L10" s="179">
        <f t="shared" si="1"/>
        <v>0</v>
      </c>
      <c r="M10" s="187"/>
    </row>
    <row r="11" spans="1:13" ht="45" customHeight="1">
      <c r="A11" s="188" t="s">
        <v>224</v>
      </c>
      <c r="B11" s="189" t="s">
        <v>225</v>
      </c>
      <c r="C11" s="193" t="s">
        <v>104</v>
      </c>
      <c r="D11" s="184"/>
      <c r="E11" s="184"/>
      <c r="F11" s="184"/>
      <c r="G11" s="185"/>
      <c r="H11" s="176">
        <f>D11+E11+F11+G11</f>
        <v>0</v>
      </c>
      <c r="I11" s="190"/>
      <c r="J11" s="190"/>
      <c r="K11" s="178">
        <f t="shared" si="0"/>
        <v>0</v>
      </c>
      <c r="L11" s="186">
        <f t="shared" si="1"/>
        <v>0</v>
      </c>
      <c r="M11" s="194"/>
    </row>
    <row r="12" spans="1:13" ht="42" customHeight="1">
      <c r="A12" s="195" t="s">
        <v>257</v>
      </c>
      <c r="B12" s="182" t="s">
        <v>226</v>
      </c>
      <c r="C12" s="286" t="s">
        <v>111</v>
      </c>
      <c r="D12" s="184"/>
      <c r="E12" s="184"/>
      <c r="F12" s="184"/>
      <c r="G12" s="184">
        <v>1</v>
      </c>
      <c r="H12" s="295">
        <f>D12+E13+E12+F12+G12+F14+D14+E14+G14</f>
        <v>1</v>
      </c>
      <c r="I12" s="184"/>
      <c r="J12" s="184">
        <v>2</v>
      </c>
      <c r="K12" s="178">
        <f t="shared" si="0"/>
        <v>2</v>
      </c>
      <c r="L12" s="186">
        <f t="shared" si="1"/>
        <v>3</v>
      </c>
      <c r="M12" s="196"/>
    </row>
    <row r="13" spans="1:13" ht="52.5" customHeight="1">
      <c r="A13" s="181" t="s">
        <v>258</v>
      </c>
      <c r="B13" s="182" t="s">
        <v>227</v>
      </c>
      <c r="C13" s="291"/>
      <c r="D13" s="174"/>
      <c r="E13" s="174"/>
      <c r="F13" s="174"/>
      <c r="G13" s="175"/>
      <c r="H13" s="296"/>
      <c r="I13" s="197"/>
      <c r="J13" s="197"/>
      <c r="K13" s="178">
        <f t="shared" si="0"/>
        <v>0</v>
      </c>
      <c r="L13" s="178">
        <f>J13+K13</f>
        <v>0</v>
      </c>
      <c r="M13" s="194"/>
    </row>
    <row r="14" spans="1:13" ht="52.5" customHeight="1">
      <c r="A14" s="198" t="s">
        <v>228</v>
      </c>
      <c r="B14" s="182" t="s">
        <v>229</v>
      </c>
      <c r="C14" s="291"/>
      <c r="D14" s="184"/>
      <c r="E14" s="184"/>
      <c r="F14" s="184"/>
      <c r="G14" s="185"/>
      <c r="H14" s="297"/>
      <c r="I14" s="197"/>
      <c r="J14" s="197"/>
      <c r="K14" s="178">
        <f t="shared" si="0"/>
        <v>0</v>
      </c>
      <c r="L14" s="179">
        <f>H13+K14</f>
        <v>0</v>
      </c>
      <c r="M14" s="194"/>
    </row>
    <row r="15" spans="1:13" ht="52.5" customHeight="1">
      <c r="A15" s="188" t="s">
        <v>230</v>
      </c>
      <c r="B15" s="189"/>
      <c r="C15" s="193" t="s">
        <v>113</v>
      </c>
      <c r="D15" s="199"/>
      <c r="E15" s="199"/>
      <c r="F15" s="199"/>
      <c r="G15" s="200"/>
      <c r="H15" s="176">
        <f aca="true" t="shared" si="2" ref="H15:H31">D15+E15+F15+G15</f>
        <v>0</v>
      </c>
      <c r="I15" s="177"/>
      <c r="J15" s="177">
        <v>2</v>
      </c>
      <c r="K15" s="178">
        <f t="shared" si="0"/>
        <v>2</v>
      </c>
      <c r="L15" s="179">
        <f aca="true" t="shared" si="3" ref="L15:L31">H15+K15</f>
        <v>2</v>
      </c>
      <c r="M15" s="194"/>
    </row>
    <row r="16" spans="1:13" ht="45" customHeight="1">
      <c r="A16" s="181" t="s">
        <v>19</v>
      </c>
      <c r="B16" s="182" t="s">
        <v>231</v>
      </c>
      <c r="C16" s="183" t="s">
        <v>20</v>
      </c>
      <c r="D16" s="184"/>
      <c r="E16" s="184">
        <v>0</v>
      </c>
      <c r="F16" s="184"/>
      <c r="G16" s="185"/>
      <c r="H16" s="176">
        <f t="shared" si="2"/>
        <v>0</v>
      </c>
      <c r="I16" s="177"/>
      <c r="J16" s="177">
        <v>1</v>
      </c>
      <c r="K16" s="178">
        <f t="shared" si="0"/>
        <v>1</v>
      </c>
      <c r="L16" s="179">
        <f t="shared" si="3"/>
        <v>1</v>
      </c>
      <c r="M16" s="201"/>
    </row>
    <row r="17" spans="1:13" ht="48" customHeight="1">
      <c r="A17" s="181" t="s">
        <v>232</v>
      </c>
      <c r="B17" s="182" t="s">
        <v>233</v>
      </c>
      <c r="C17" s="183" t="s">
        <v>234</v>
      </c>
      <c r="D17" s="184"/>
      <c r="E17" s="184"/>
      <c r="F17" s="184"/>
      <c r="G17" s="185"/>
      <c r="H17" s="176">
        <f t="shared" si="2"/>
        <v>0</v>
      </c>
      <c r="I17" s="177"/>
      <c r="J17" s="177">
        <v>1</v>
      </c>
      <c r="K17" s="178">
        <f t="shared" si="0"/>
        <v>1</v>
      </c>
      <c r="L17" s="179">
        <f t="shared" si="3"/>
        <v>1</v>
      </c>
      <c r="M17" s="194"/>
    </row>
    <row r="18" spans="1:13" ht="48" customHeight="1">
      <c r="A18" s="181" t="s">
        <v>235</v>
      </c>
      <c r="B18" s="182" t="s">
        <v>236</v>
      </c>
      <c r="C18" s="183" t="s">
        <v>237</v>
      </c>
      <c r="D18" s="184"/>
      <c r="E18" s="184"/>
      <c r="F18" s="184"/>
      <c r="G18" s="185"/>
      <c r="H18" s="176">
        <f t="shared" si="2"/>
        <v>0</v>
      </c>
      <c r="I18" s="177"/>
      <c r="J18" s="177"/>
      <c r="K18" s="178">
        <f t="shared" si="0"/>
        <v>0</v>
      </c>
      <c r="L18" s="179">
        <f t="shared" si="3"/>
        <v>0</v>
      </c>
      <c r="M18" s="202"/>
    </row>
    <row r="19" spans="1:13" ht="51" customHeight="1">
      <c r="A19" s="181" t="s">
        <v>238</v>
      </c>
      <c r="B19" s="285" t="s">
        <v>239</v>
      </c>
      <c r="C19" s="286" t="s">
        <v>240</v>
      </c>
      <c r="D19" s="184"/>
      <c r="E19" s="184"/>
      <c r="F19" s="184">
        <v>1</v>
      </c>
      <c r="G19" s="185">
        <v>4</v>
      </c>
      <c r="H19" s="176">
        <f t="shared" si="2"/>
        <v>5</v>
      </c>
      <c r="I19" s="177"/>
      <c r="J19" s="177"/>
      <c r="K19" s="178">
        <f t="shared" si="0"/>
        <v>0</v>
      </c>
      <c r="L19" s="179">
        <f t="shared" si="3"/>
        <v>5</v>
      </c>
      <c r="M19" s="203"/>
    </row>
    <row r="20" spans="1:13" ht="45" customHeight="1">
      <c r="A20" s="198" t="s">
        <v>241</v>
      </c>
      <c r="B20" s="285"/>
      <c r="C20" s="287"/>
      <c r="D20" s="184"/>
      <c r="E20" s="184">
        <v>2</v>
      </c>
      <c r="F20" s="184"/>
      <c r="G20" s="185"/>
      <c r="H20" s="176">
        <f t="shared" si="2"/>
        <v>2</v>
      </c>
      <c r="I20" s="177"/>
      <c r="J20" s="177"/>
      <c r="K20" s="178">
        <f t="shared" si="0"/>
        <v>0</v>
      </c>
      <c r="L20" s="179">
        <f t="shared" si="3"/>
        <v>2</v>
      </c>
      <c r="M20" s="202"/>
    </row>
    <row r="21" spans="1:13" ht="45" customHeight="1">
      <c r="A21" s="181" t="s">
        <v>84</v>
      </c>
      <c r="B21" s="182"/>
      <c r="C21" s="204" t="s">
        <v>242</v>
      </c>
      <c r="D21" s="184"/>
      <c r="E21" s="184"/>
      <c r="F21" s="184"/>
      <c r="G21" s="185"/>
      <c r="H21" s="176">
        <f t="shared" si="2"/>
        <v>0</v>
      </c>
      <c r="I21" s="205"/>
      <c r="J21" s="205"/>
      <c r="K21" s="178">
        <f t="shared" si="0"/>
        <v>0</v>
      </c>
      <c r="L21" s="179">
        <f t="shared" si="3"/>
        <v>0</v>
      </c>
      <c r="M21" s="194"/>
    </row>
    <row r="22" spans="1:13" ht="52.5" customHeight="1">
      <c r="A22" s="181" t="s">
        <v>243</v>
      </c>
      <c r="B22" s="182" t="s">
        <v>244</v>
      </c>
      <c r="C22" s="206" t="s">
        <v>245</v>
      </c>
      <c r="D22" s="184"/>
      <c r="E22" s="184">
        <v>1</v>
      </c>
      <c r="F22" s="184"/>
      <c r="G22" s="185"/>
      <c r="H22" s="176">
        <f t="shared" si="2"/>
        <v>1</v>
      </c>
      <c r="I22" s="207"/>
      <c r="J22" s="207"/>
      <c r="K22" s="178">
        <f t="shared" si="0"/>
        <v>0</v>
      </c>
      <c r="L22" s="179">
        <f t="shared" si="3"/>
        <v>1</v>
      </c>
      <c r="M22" s="194"/>
    </row>
    <row r="23" spans="1:13" ht="48.75" customHeight="1">
      <c r="A23" s="181" t="s">
        <v>184</v>
      </c>
      <c r="B23" s="182"/>
      <c r="C23" s="173" t="s">
        <v>46</v>
      </c>
      <c r="D23" s="184"/>
      <c r="E23" s="184"/>
      <c r="F23" s="184"/>
      <c r="G23" s="185"/>
      <c r="H23" s="176">
        <f t="shared" si="2"/>
        <v>0</v>
      </c>
      <c r="I23" s="207"/>
      <c r="J23" s="207">
        <v>2</v>
      </c>
      <c r="K23" s="178">
        <f t="shared" si="0"/>
        <v>2</v>
      </c>
      <c r="L23" s="179">
        <f t="shared" si="3"/>
        <v>2</v>
      </c>
      <c r="M23" s="194"/>
    </row>
    <row r="24" spans="1:13" ht="48" customHeight="1">
      <c r="A24" s="208" t="s">
        <v>259</v>
      </c>
      <c r="B24" s="182" t="s">
        <v>246</v>
      </c>
      <c r="C24" s="286" t="s">
        <v>92</v>
      </c>
      <c r="D24" s="184"/>
      <c r="E24" s="184"/>
      <c r="F24" s="184">
        <v>3</v>
      </c>
      <c r="G24" s="185"/>
      <c r="H24" s="176">
        <f t="shared" si="2"/>
        <v>3</v>
      </c>
      <c r="I24" s="177"/>
      <c r="J24" s="177">
        <v>2</v>
      </c>
      <c r="K24" s="178">
        <f t="shared" si="0"/>
        <v>2</v>
      </c>
      <c r="L24" s="179">
        <f t="shared" si="3"/>
        <v>5</v>
      </c>
      <c r="M24" s="194"/>
    </row>
    <row r="25" spans="1:13" ht="61.5" customHeight="1">
      <c r="A25" s="209" t="s">
        <v>260</v>
      </c>
      <c r="B25" s="182" t="s">
        <v>246</v>
      </c>
      <c r="C25" s="291"/>
      <c r="D25" s="184"/>
      <c r="E25" s="184">
        <v>3</v>
      </c>
      <c r="F25" s="184">
        <v>3</v>
      </c>
      <c r="G25" s="185"/>
      <c r="H25" s="176">
        <f t="shared" si="2"/>
        <v>6</v>
      </c>
      <c r="I25" s="207"/>
      <c r="J25" s="207"/>
      <c r="K25" s="178">
        <f t="shared" si="0"/>
        <v>0</v>
      </c>
      <c r="L25" s="179">
        <f t="shared" si="3"/>
        <v>6</v>
      </c>
      <c r="M25" s="194"/>
    </row>
    <row r="26" spans="1:13" ht="51.75" customHeight="1">
      <c r="A26" s="210" t="s">
        <v>48</v>
      </c>
      <c r="B26" s="289" t="s">
        <v>247</v>
      </c>
      <c r="C26" s="286" t="s">
        <v>248</v>
      </c>
      <c r="D26" s="184"/>
      <c r="E26" s="184"/>
      <c r="F26" s="184"/>
      <c r="G26" s="185"/>
      <c r="H26" s="176">
        <f t="shared" si="2"/>
        <v>0</v>
      </c>
      <c r="I26" s="177"/>
      <c r="J26" s="177">
        <v>7</v>
      </c>
      <c r="K26" s="178">
        <f t="shared" si="0"/>
        <v>7</v>
      </c>
      <c r="L26" s="179">
        <f t="shared" si="3"/>
        <v>7</v>
      </c>
      <c r="M26" s="201"/>
    </row>
    <row r="27" spans="1:13" ht="56.25" customHeight="1">
      <c r="A27" s="211" t="s">
        <v>249</v>
      </c>
      <c r="B27" s="290"/>
      <c r="C27" s="287"/>
      <c r="D27" s="184"/>
      <c r="E27" s="184">
        <v>1</v>
      </c>
      <c r="F27" s="184"/>
      <c r="G27" s="185"/>
      <c r="H27" s="176">
        <f t="shared" si="2"/>
        <v>1</v>
      </c>
      <c r="I27" s="207"/>
      <c r="J27" s="207"/>
      <c r="K27" s="178">
        <f t="shared" si="0"/>
        <v>0</v>
      </c>
      <c r="L27" s="179">
        <f t="shared" si="3"/>
        <v>1</v>
      </c>
      <c r="M27" s="201"/>
    </row>
    <row r="28" spans="1:13" ht="56.25" customHeight="1">
      <c r="A28" s="210" t="s">
        <v>43</v>
      </c>
      <c r="B28" s="212"/>
      <c r="C28" s="173" t="s">
        <v>44</v>
      </c>
      <c r="D28" s="184"/>
      <c r="E28" s="184"/>
      <c r="F28" s="184"/>
      <c r="G28" s="185"/>
      <c r="H28" s="176">
        <f t="shared" si="2"/>
        <v>0</v>
      </c>
      <c r="I28" s="207"/>
      <c r="J28" s="207">
        <v>6</v>
      </c>
      <c r="K28" s="178">
        <f t="shared" si="0"/>
        <v>6</v>
      </c>
      <c r="L28" s="179">
        <f t="shared" si="3"/>
        <v>6</v>
      </c>
      <c r="M28" s="201"/>
    </row>
    <row r="29" spans="1:13" ht="57" customHeight="1">
      <c r="A29" s="213" t="s">
        <v>250</v>
      </c>
      <c r="B29" s="214" t="s">
        <v>251</v>
      </c>
      <c r="C29" s="283" t="s">
        <v>252</v>
      </c>
      <c r="D29" s="184"/>
      <c r="E29" s="184"/>
      <c r="F29" s="184"/>
      <c r="G29" s="185"/>
      <c r="H29" s="176">
        <f t="shared" si="2"/>
        <v>0</v>
      </c>
      <c r="I29" s="215"/>
      <c r="J29" s="215"/>
      <c r="K29" s="178">
        <f t="shared" si="0"/>
        <v>0</v>
      </c>
      <c r="L29" s="179">
        <f t="shared" si="3"/>
        <v>0</v>
      </c>
      <c r="M29" s="194"/>
    </row>
    <row r="30" spans="1:13" ht="64.5" customHeight="1">
      <c r="A30" s="198" t="s">
        <v>253</v>
      </c>
      <c r="B30" s="216" t="s">
        <v>261</v>
      </c>
      <c r="C30" s="284"/>
      <c r="D30" s="184"/>
      <c r="E30" s="184">
        <v>0</v>
      </c>
      <c r="F30" s="184"/>
      <c r="G30" s="185"/>
      <c r="H30" s="176">
        <f t="shared" si="2"/>
        <v>0</v>
      </c>
      <c r="I30" s="177"/>
      <c r="J30" s="177"/>
      <c r="K30" s="178">
        <f t="shared" si="0"/>
        <v>0</v>
      </c>
      <c r="L30" s="179">
        <f t="shared" si="3"/>
        <v>0</v>
      </c>
      <c r="M30" s="201"/>
    </row>
    <row r="31" spans="1:13" ht="64.5" customHeight="1">
      <c r="A31" s="181" t="s">
        <v>114</v>
      </c>
      <c r="B31" s="182"/>
      <c r="C31" s="217" t="s">
        <v>115</v>
      </c>
      <c r="D31" s="184"/>
      <c r="E31" s="184"/>
      <c r="F31" s="184"/>
      <c r="G31" s="184"/>
      <c r="H31" s="176">
        <f t="shared" si="2"/>
        <v>0</v>
      </c>
      <c r="I31" s="177"/>
      <c r="J31" s="177">
        <v>1</v>
      </c>
      <c r="K31" s="178">
        <f t="shared" si="0"/>
        <v>1</v>
      </c>
      <c r="L31" s="179">
        <f t="shared" si="3"/>
        <v>1</v>
      </c>
      <c r="M31" s="218"/>
    </row>
    <row r="32" spans="1:13" ht="74.25" customHeight="1" thickBot="1">
      <c r="A32" s="219" t="s">
        <v>254</v>
      </c>
      <c r="B32" s="220"/>
      <c r="C32" s="220"/>
      <c r="D32" s="221">
        <f aca="true" t="shared" si="4" ref="D32:L32">SUM(D7:D31)</f>
        <v>0</v>
      </c>
      <c r="E32" s="221">
        <f t="shared" si="4"/>
        <v>7</v>
      </c>
      <c r="F32" s="221">
        <f t="shared" si="4"/>
        <v>9</v>
      </c>
      <c r="G32" s="221">
        <f t="shared" si="4"/>
        <v>12</v>
      </c>
      <c r="H32" s="222">
        <f t="shared" si="4"/>
        <v>28</v>
      </c>
      <c r="I32" s="221">
        <f t="shared" si="4"/>
        <v>0</v>
      </c>
      <c r="J32" s="221">
        <f t="shared" si="4"/>
        <v>31</v>
      </c>
      <c r="K32" s="222">
        <f t="shared" si="4"/>
        <v>31</v>
      </c>
      <c r="L32" s="222">
        <f t="shared" si="4"/>
        <v>59</v>
      </c>
      <c r="M32" s="223"/>
    </row>
    <row r="33" spans="1:13" ht="79.5" customHeight="1" thickBot="1">
      <c r="A33" s="224"/>
      <c r="B33" s="225"/>
      <c r="D33" s="226"/>
      <c r="E33" s="227"/>
      <c r="F33" s="292" t="s">
        <v>255</v>
      </c>
      <c r="G33" s="292"/>
      <c r="H33" s="292"/>
      <c r="I33" s="292"/>
      <c r="J33" s="292"/>
      <c r="K33" s="292"/>
      <c r="L33" s="228">
        <f>L32</f>
        <v>59</v>
      </c>
      <c r="M33" s="229"/>
    </row>
    <row r="34" spans="1:13" ht="40.5" customHeight="1">
      <c r="A34" s="280"/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</row>
    <row r="35" ht="24" customHeight="1"/>
    <row r="37" spans="4:6" ht="12.75">
      <c r="D37" s="288"/>
      <c r="E37" s="288"/>
      <c r="F37" s="288"/>
    </row>
    <row r="39" spans="9:12" ht="15.75">
      <c r="I39" s="282"/>
      <c r="J39" s="282"/>
      <c r="K39" s="282"/>
      <c r="L39" s="282"/>
    </row>
    <row r="44" ht="12.75">
      <c r="E44" s="226"/>
    </row>
    <row r="47" spans="2:3" ht="12.75">
      <c r="B47" s="230"/>
      <c r="C47" s="230"/>
    </row>
  </sheetData>
  <sheetProtection/>
  <mergeCells count="25">
    <mergeCell ref="M5:M6"/>
    <mergeCell ref="A2:M2"/>
    <mergeCell ref="A3:M3"/>
    <mergeCell ref="A5:A6"/>
    <mergeCell ref="B5:B6"/>
    <mergeCell ref="C5:C6"/>
    <mergeCell ref="D5:H5"/>
    <mergeCell ref="I5:I6"/>
    <mergeCell ref="J5:J6"/>
    <mergeCell ref="F33:K33"/>
    <mergeCell ref="K5:K6"/>
    <mergeCell ref="H12:H14"/>
    <mergeCell ref="C12:C14"/>
    <mergeCell ref="C9:C10"/>
    <mergeCell ref="L5:L6"/>
    <mergeCell ref="A34:M34"/>
    <mergeCell ref="B9:B10"/>
    <mergeCell ref="I39:L39"/>
    <mergeCell ref="C29:C30"/>
    <mergeCell ref="B19:B20"/>
    <mergeCell ref="C19:C20"/>
    <mergeCell ref="D37:F37"/>
    <mergeCell ref="B26:B27"/>
    <mergeCell ref="C24:C25"/>
    <mergeCell ref="C26:C27"/>
  </mergeCells>
  <printOptions horizontalCentered="1" verticalCentered="1"/>
  <pageMargins left="0.7874015748031497" right="0.7874015748031497" top="0.29" bottom="0.48" header="0.17" footer="0.34"/>
  <pageSetup horizontalDpi="600" verticalDpi="600" orientation="landscape" paperSize="9" scale="30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Piskunova</dc:creator>
  <cp:keywords/>
  <dc:description/>
  <cp:lastModifiedBy>Admin</cp:lastModifiedBy>
  <dcterms:created xsi:type="dcterms:W3CDTF">2021-02-08T07:19:52Z</dcterms:created>
  <dcterms:modified xsi:type="dcterms:W3CDTF">2021-04-23T06:12:35Z</dcterms:modified>
  <cp:category/>
  <cp:version/>
  <cp:contentType/>
  <cp:contentStatus/>
</cp:coreProperties>
</file>